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60" windowWidth="10920" windowHeight="5745" tabRatio="659" activeTab="0"/>
  </bookViews>
  <sheets>
    <sheet name="TA" sheetId="1" r:id="rId1"/>
    <sheet name="P1" sheetId="2" r:id="rId2"/>
    <sheet name="P2" sheetId="3" r:id="rId3"/>
    <sheet name="P3" sheetId="4" r:id="rId4"/>
    <sheet name="Логические увязки" sheetId="5" r:id="rId5"/>
    <sheet name="Титулка" sheetId="6" r:id="rId6"/>
  </sheets>
  <definedNames>
    <definedName name="_xlnm.Print_Titles" localSheetId="1">'P1'!$F:$G,'P1'!$1:$12</definedName>
    <definedName name="_xlnm.Print_Titles" localSheetId="0">'TA'!$A:$E,'TA'!$1:$8</definedName>
    <definedName name="_xlnm.Print_Area" localSheetId="2">'P2'!$A$1:$K$12</definedName>
    <definedName name="_xlnm.Print_Area" localSheetId="0">'TA'!$A$1:$BF$271</definedName>
    <definedName name="_xlnm.Print_Area" localSheetId="5">'Титулка'!$A$1:$P$30</definedName>
  </definedNames>
  <calcPr fullCalcOnLoad="1" refMode="R1C1"/>
</workbook>
</file>

<file path=xl/sharedStrings.xml><?xml version="1.0" encoding="utf-8"?>
<sst xmlns="http://schemas.openxmlformats.org/spreadsheetml/2006/main" count="548" uniqueCount="422">
  <si>
    <t>Наименование</t>
  </si>
  <si>
    <t>Поступило дел за отчетный период</t>
  </si>
  <si>
    <t>О защите прав потребителя</t>
  </si>
  <si>
    <t>Споры о возмещении ущерба</t>
  </si>
  <si>
    <t>Рассмотрено с вынесением решения</t>
  </si>
  <si>
    <t>Иски, связанные с охраной окружающей среды</t>
  </si>
  <si>
    <t>Остаток заявлений на начало отчетного периода</t>
  </si>
  <si>
    <t>Поступило заявлений в отчетный период</t>
  </si>
  <si>
    <t>Поступило материалов</t>
  </si>
  <si>
    <t>№</t>
  </si>
  <si>
    <t>КАТЕГОРИИ СПОРОВ</t>
  </si>
  <si>
    <t>Сумма исковых требований при подаче заявления</t>
  </si>
  <si>
    <t>из них</t>
  </si>
  <si>
    <t>в том числе из графы 5</t>
  </si>
  <si>
    <t>уплачено госпошлины</t>
  </si>
  <si>
    <t>сумма по искам прокурора</t>
  </si>
  <si>
    <t>другие</t>
  </si>
  <si>
    <t>С исковых заявлений имущественного характера</t>
  </si>
  <si>
    <t>С исковых заявлений неимущественного характера</t>
  </si>
  <si>
    <t>С заявлением о проверке законности и обоснованности</t>
  </si>
  <si>
    <t>Прочие</t>
  </si>
  <si>
    <t>Всего (сумма строк1-4)</t>
  </si>
  <si>
    <t>Рассмотрено</t>
  </si>
  <si>
    <t>Иски о защите чести, достоинства и деловой репутации</t>
  </si>
  <si>
    <t>Иски, связанные с интернет-ресурсами</t>
  </si>
  <si>
    <t>О незаконном захвате имущества юридических и физических лиц</t>
  </si>
  <si>
    <t>О признании гражданина недееспособным</t>
  </si>
  <si>
    <t>О принудительной госпитализации гражданина в психиатрический стационар</t>
  </si>
  <si>
    <t>Об установлении фактов, имеющих юридическое значение</t>
  </si>
  <si>
    <t>Об установлении неправильностей записей актов гражданского состояния</t>
  </si>
  <si>
    <t>Рассмотрено с вынесением приказа</t>
  </si>
  <si>
    <t>Рассмотрено с вынесением определения</t>
  </si>
  <si>
    <t>Объединено в одно производство</t>
  </si>
  <si>
    <t>Участие прокурора</t>
  </si>
  <si>
    <t>Общая сумма, подлежащая к взысканию по решению суда</t>
  </si>
  <si>
    <t>Сумма, присужденная в пользу оправданных</t>
  </si>
  <si>
    <t>Сумма, присужденная по искам, связанным с пытками</t>
  </si>
  <si>
    <t>Сумма возмещения ущерба при реабилитации (гл.4 УПК РК)</t>
  </si>
  <si>
    <t>Сумма возмещения ущерба при нарушении гражданских прав</t>
  </si>
  <si>
    <t>Остаток неоконченных дел на начало отчетного периода</t>
  </si>
  <si>
    <t>из граф 4 и 5</t>
  </si>
  <si>
    <t>остаток заявлений на конец отчетного периода</t>
  </si>
  <si>
    <t>Всего окончено дел за отчетный период</t>
  </si>
  <si>
    <t>отменено заочных решений по заявлению ответчика</t>
  </si>
  <si>
    <t xml:space="preserve"> Дело направлено по подсудности</t>
  </si>
  <si>
    <t xml:space="preserve">Рассмотрено с прекращением производства по делу </t>
  </si>
  <si>
    <t xml:space="preserve">в т.ч. </t>
  </si>
  <si>
    <t>в т.ч. с нарушением сроков установленных ГПК</t>
  </si>
  <si>
    <t>остаток неоконченных дел на конец отчетного периода</t>
  </si>
  <si>
    <t>из числа оконченных</t>
  </si>
  <si>
    <t>Рассмотрено с применением аудиофиксации</t>
  </si>
  <si>
    <t>Всего дел по искам</t>
  </si>
  <si>
    <t>возвращено</t>
  </si>
  <si>
    <t>возбуждено дел (производств)</t>
  </si>
  <si>
    <t xml:space="preserve">решение принято с нарушением сроков, установленных ГПК РК </t>
  </si>
  <si>
    <t>в т.ч.</t>
  </si>
  <si>
    <t>в связи с заключением мирового соглашения</t>
  </si>
  <si>
    <t xml:space="preserve">приостановлено </t>
  </si>
  <si>
    <t xml:space="preserve">в том числе </t>
  </si>
  <si>
    <t xml:space="preserve">Всего лиц, восстановленных на работе </t>
  </si>
  <si>
    <t xml:space="preserve">Сумма, присужденная за вынужденный прогул в пользу востановленных на работе </t>
  </si>
  <si>
    <t xml:space="preserve">Сумма, присужденная с должностных лиц для возмещения по незаконному увольнению </t>
  </si>
  <si>
    <t xml:space="preserve">Сумма, присужденная государству по незаконным действиям должностных лиц </t>
  </si>
  <si>
    <t xml:space="preserve"> отменено судебных приказов по заявлению должников </t>
  </si>
  <si>
    <t>с удовлетворением иска</t>
  </si>
  <si>
    <t>инвалидов</t>
  </si>
  <si>
    <t xml:space="preserve">в интересах несовершеннолетних </t>
  </si>
  <si>
    <t>лиц женского пола</t>
  </si>
  <si>
    <t>А</t>
  </si>
  <si>
    <t>Б</t>
  </si>
  <si>
    <t>с участием иностранных лиц</t>
  </si>
  <si>
    <t>Споры, вытекающие из земельных правоотношений</t>
  </si>
  <si>
    <t>в том числе</t>
  </si>
  <si>
    <t>к средствам массовой информации</t>
  </si>
  <si>
    <t>о защите авторских прав</t>
  </si>
  <si>
    <t>о товарных знаках</t>
  </si>
  <si>
    <t>о возмещении ущерба за нарушение природоохранного законодательства</t>
  </si>
  <si>
    <t>иски общественных экологических организаций</t>
  </si>
  <si>
    <t>Споры в сфере таможенного законодательства</t>
  </si>
  <si>
    <t>Дела особого искового производства</t>
  </si>
  <si>
    <t>судебных исполнителей</t>
  </si>
  <si>
    <t>зарегистрированных в органах юстиции</t>
  </si>
  <si>
    <t>Дела особого производства</t>
  </si>
  <si>
    <t xml:space="preserve">Прочие дела особого производства  </t>
  </si>
  <si>
    <t>по искам, заявленным в интересах несовершеннолетних</t>
  </si>
  <si>
    <t>по искам лиц женского пола</t>
  </si>
  <si>
    <t>дел на государственном языке</t>
  </si>
  <si>
    <t>применен Международный договор</t>
  </si>
  <si>
    <t>Поступило заявлений по вновь открывшимся обстоятельствам в отчетном периоде</t>
  </si>
  <si>
    <t>Принято к производству заявлений по вновь открывшимся обстоятельствам</t>
  </si>
  <si>
    <t>Возвращено</t>
  </si>
  <si>
    <t>Остаток заявлений на конец отчетного периода</t>
  </si>
  <si>
    <t>отменено</t>
  </si>
  <si>
    <t>об отказе в пересмотре дела</t>
  </si>
  <si>
    <t>Возобновлено производств по делам в связи с отменой первоначальных судебных актов по вновь открывшимся обстоятельствам</t>
  </si>
  <si>
    <t>Рассмотрено  с применением видео-аудио фиксации</t>
  </si>
  <si>
    <t>количество заявлений, в принятии которых отказано</t>
  </si>
  <si>
    <t>по делам, рассмотренным в отчетном периоде вынесено частных определений</t>
  </si>
  <si>
    <t xml:space="preserve"> в адрес прокурора</t>
  </si>
  <si>
    <t>по частным определениям поступило ответов</t>
  </si>
  <si>
    <t>Результат рассмотрения</t>
  </si>
  <si>
    <t>Государственная правовая статистика</t>
  </si>
  <si>
    <t>Отчет формы № 2(свод)</t>
  </si>
  <si>
    <t>ежеквартальная</t>
  </si>
  <si>
    <t>КПСиСУ представляет в ГП РК к 8 числу месяца, следующего за отчетным периодом</t>
  </si>
  <si>
    <t>за ___________________________20___ года</t>
  </si>
  <si>
    <t xml:space="preserve"> </t>
  </si>
  <si>
    <t>" _____"                       20____ года</t>
  </si>
  <si>
    <t xml:space="preserve">Исполнитель _________________ </t>
  </si>
  <si>
    <t>тел.</t>
  </si>
  <si>
    <t>Куда представляется: _____________________________________________________________________</t>
  </si>
  <si>
    <t xml:space="preserve"> Заявления направлены по подсудности</t>
  </si>
  <si>
    <t>Отменено определение вышестоящим судом</t>
  </si>
  <si>
    <t>Председатель Комитета</t>
  </si>
  <si>
    <t xml:space="preserve"> _____________________________ С.Айтпаева</t>
  </si>
  <si>
    <t>по правовой статистике и специальным учетам ГП РК</t>
  </si>
  <si>
    <t xml:space="preserve">Кем представляется: Комитет по правовой статистике и специальным учетам ГП РК </t>
  </si>
  <si>
    <t>с отказом в иске</t>
  </si>
  <si>
    <t xml:space="preserve">   в связи с отказом от иска</t>
  </si>
  <si>
    <t>в связи с заключением соглашения об урегулировании спора в порядке медиации</t>
  </si>
  <si>
    <t xml:space="preserve"> из них в порядке упрощенного (письменного) производства</t>
  </si>
  <si>
    <t>Об исполнении обязательства, основанного на протесте векселя в неплатеже, неакцепте и недатирования акцепта, совершенном нотариусом</t>
  </si>
  <si>
    <t>О взыскании алиментов на содержание несовершеннолетних детей, не связанным с установлением отцовства (материнства) или необходимостью привлечения третьих лиц</t>
  </si>
  <si>
    <t>О взыскании с физических лиц недоимки по налогам и другим обязательным платежам в бюджет и пеням, а также задолженности по таможенным платежам, налогам и пеням</t>
  </si>
  <si>
    <t>О возмещении расходов по розыску должника, ответчика и (или) ребенка, заявленных уполномоченными органами</t>
  </si>
  <si>
    <t>Об истребовании предмета лизинга в соответствии с договором лизинга или законами Республики Казахстан</t>
  </si>
  <si>
    <t>Об обращении взыскания на предмет залога по истечении срока возврата кредита, предъявленного ломбардом к должнику-залогодателю</t>
  </si>
  <si>
    <t>О взыскании государственных грантов с лиц, прекративших обучение либо не возвратившихся в Республику Казахстан после окончания учебного заведения в иностранном государстве или нарушивших предусмотренное договором обязательство по возврату гранта</t>
  </si>
  <si>
    <t>О взыскании государственных грантов, подъемных, пособий с молодых специалистов, направленных в сельскую местность, в случае неисполнения или ненадлежащего исполнения ими обязательств по договорам</t>
  </si>
  <si>
    <t>О возврате в бюжет выплаченной единовременной денежной выплаты в связи с усыновлением ребенка-сироты и (или) ребенка, оставшегося без попечения родителей, в случае отмены усыновления</t>
  </si>
  <si>
    <t>О взыскании арендных платежей ввиду их неуплаты в сроки, установленные договором аренды</t>
  </si>
  <si>
    <t>О взыскании процессуальных издержек по прекращенным органом уголовного преследования уголовным делам</t>
  </si>
  <si>
    <t>ИТОГО ДЕЛ ПРИКАЗНОГО ПРОИЗВОДСТВА</t>
  </si>
  <si>
    <t>ДЕЛА ПРИКАЗНОГО ПРОИЗВОДСТВА</t>
  </si>
  <si>
    <t>Трудовые споры</t>
  </si>
  <si>
    <t>Споры по вопросам наследственного права</t>
  </si>
  <si>
    <t>Споры о праве собственности на имущество</t>
  </si>
  <si>
    <t>Споры, связанные с заключением, изменением, расторжением договора (сделки) и исполнением договорных обязательств</t>
  </si>
  <si>
    <t>ДЕЛА ИСКОВОГО ПРОИЗВОДСТВА</t>
  </si>
  <si>
    <t>Споры, связанные с нарушением законодательства в сфере государственных закупок</t>
  </si>
  <si>
    <t>с отзывом лицензии</t>
  </si>
  <si>
    <t>с приостановлением лицензии</t>
  </si>
  <si>
    <t>О лжепредпринимательстве</t>
  </si>
  <si>
    <t>Споры, связанные с ценными бумагами</t>
  </si>
  <si>
    <t>с отказом в регистрации или с незаконной регистрацией ценных бумаг</t>
  </si>
  <si>
    <t>иски налоговых органов о взыскании налогов и сборов с физических лиц</t>
  </si>
  <si>
    <t>иски физических лиц к налоговым органам</t>
  </si>
  <si>
    <t>иски юридических лиц к налоговым органам</t>
  </si>
  <si>
    <t>Споры, связанные с нарушением пенсионного законодательства</t>
  </si>
  <si>
    <t>Иски о лишении (приостановлении) права управлять автотранспортным средством</t>
  </si>
  <si>
    <t>О возмещении вреда</t>
  </si>
  <si>
    <t>о возмещении морального вреда</t>
  </si>
  <si>
    <t>о возмещении вреда за повреждение здоровья или смерть гражданина</t>
  </si>
  <si>
    <t>из них в связи с нарушением правил дорожного движения и авариями на транспорте</t>
  </si>
  <si>
    <t>споры о возмещении вреда, причиненного незаконными действиями органов дознания, предварительного следствия, прокуратуры, суда</t>
  </si>
  <si>
    <t>споры о возмещении ущерба от ДТП</t>
  </si>
  <si>
    <t>из договоров в сфере торговли, услуг</t>
  </si>
  <si>
    <t>к гражданам и юридическим лицам</t>
  </si>
  <si>
    <t>иски юридических лиц о защите деловой репутации</t>
  </si>
  <si>
    <t>Споры, связанные с интеллектуальной собственностью</t>
  </si>
  <si>
    <t xml:space="preserve">иски физических лиц </t>
  </si>
  <si>
    <t>Прочие исковые дела</t>
  </si>
  <si>
    <t>ИТОГО ДЕЛ ИСКОВОГО ПРОИЗВОДСТВА</t>
  </si>
  <si>
    <t xml:space="preserve">Производство по заявлениям о защите избирательных прав граждан и общественных объединений, участвующих в выборах, республиканском референдуме </t>
  </si>
  <si>
    <t>Производство по делам об оспаривании решений и действий (бездействия) органов государственной власти, местного самоуправления, общественных объединений, организаций, должностных лиц и государственных служащих</t>
  </si>
  <si>
    <t>Производство по делам об оспаривании законности нормативных правовых актов</t>
  </si>
  <si>
    <t>ИТОГО ДЕЛ ОСОБОГО ПРОИЗВОДСТВА</t>
  </si>
  <si>
    <t>родственных отношений лиц</t>
  </si>
  <si>
    <t>нахождения лица на иждивении</t>
  </si>
  <si>
    <t>регистрации рождения, усыновления (удочерения), брака, развода и смерти</t>
  </si>
  <si>
    <t>признания отцовства</t>
  </si>
  <si>
    <t>наличия документов, подтвердающих владение, пользование и (или) распоряжение объектами недвижимого имущества</t>
  </si>
  <si>
    <t>несчастного случая</t>
  </si>
  <si>
    <t>смерти лица в определенное время при определенных обстоятельствах в случае отказа органов записи актов гражданского состояния в регистрации смерти</t>
  </si>
  <si>
    <t>принятия наследства и места открытия наследства</t>
  </si>
  <si>
    <t>По заявлениям об усыновлении (удочерении) ребенка</t>
  </si>
  <si>
    <t>иностранными гражданами</t>
  </si>
  <si>
    <t>О признании гражданина безвестно отсутствующими и об объявлении гражданина умершими</t>
  </si>
  <si>
    <t>Об ограничении дееспособности гражданина</t>
  </si>
  <si>
    <t>Об объявлении несовершеннолетних полностью дееспособных (эмансипация)</t>
  </si>
  <si>
    <t>О взыскании задолженности на основании публичных договоров за фактически потребленные услуги (электро-, газо-, тепло-, водобснобжение и другие), а также иных договоров за услуги согласно установленным тарифам, срок оплаты по которым наступил</t>
  </si>
  <si>
    <t>О направлении несовершеннолетних в специальные организации образования для детей с девиантным поведением или организации с особым режимом с содержания</t>
  </si>
  <si>
    <t>О реструктуризации финансовых организаций и организаций, входящих в банковский конгломерат в качестве родительской организации и не являющихся финансовыми организациями</t>
  </si>
  <si>
    <t>О введении, досрочном завершении и продлении срока временного управления хлебоприемным предприятием или хлопкоперерабатывающей организацией</t>
  </si>
  <si>
    <t>юридического лица</t>
  </si>
  <si>
    <t>О банкротстве</t>
  </si>
  <si>
    <t>индивидуального препринимателя</t>
  </si>
  <si>
    <t xml:space="preserve"> в том числе</t>
  </si>
  <si>
    <t>По заявлениям о выдворении иностранца или лица без гражданства за пределы Республики Казахстан за нарушение законодательства Республики Казахстан</t>
  </si>
  <si>
    <t>Производство по восстановлению утраченного судебного или исполнительного производства</t>
  </si>
  <si>
    <t>Производство по рассмотрению заявлений о возвращении ребенка или об осуществлении в отношении ребенка прав доступа на основании международного договора Республики Казахстан</t>
  </si>
  <si>
    <t>Производство по ходатайству об отмене арбитражных решений</t>
  </si>
  <si>
    <t>третейских судов</t>
  </si>
  <si>
    <t>ИТОГО ДЕЛ ОСОБОГО ИСКОВОГО ПРОИЗВОДСТВА</t>
  </si>
  <si>
    <t>в упрощенном (письменном) производстве</t>
  </si>
  <si>
    <t>Материалы, представления и т.п.</t>
  </si>
  <si>
    <t>об отсрочке, рассрочке исполнения решения суда</t>
  </si>
  <si>
    <t>об отсрочке, рассрочке, изменении способа мирового соглашения сторон</t>
  </si>
  <si>
    <t>о повороте исполнения решения суда</t>
  </si>
  <si>
    <t>по представлению судебного исполнителя</t>
  </si>
  <si>
    <t>о санкционировании постановления судебного исполнителя о наложении ареста на имущество должника</t>
  </si>
  <si>
    <t>судебное поручение</t>
  </si>
  <si>
    <t>об объявлении лица в розыск</t>
  </si>
  <si>
    <t>о прекращении розыска лица</t>
  </si>
  <si>
    <t>о выдаче исполнительного листа (дубликата)</t>
  </si>
  <si>
    <t>прочие материалы, представления</t>
  </si>
  <si>
    <t>ИТОГО ДЕЛ И МАТЕРИАЛОВ</t>
  </si>
  <si>
    <t>по искам  инвалидов</t>
  </si>
  <si>
    <t>с участием субъектов малого и среднего предпринимательства</t>
  </si>
  <si>
    <t>о восстановлении на работе уволенных</t>
  </si>
  <si>
    <t xml:space="preserve"> о взыскании алиментов на содержание несовершеннолетних детей</t>
  </si>
  <si>
    <t>об установлении отцовства (без требования о взыскании алиментов)</t>
  </si>
  <si>
    <t>о взыскании алиментов на время обучения</t>
  </si>
  <si>
    <t>о взыскании алиментов на содержание родителей</t>
  </si>
  <si>
    <t xml:space="preserve"> о взыскании детских пособий</t>
  </si>
  <si>
    <t xml:space="preserve"> об определении местожительства детей</t>
  </si>
  <si>
    <t xml:space="preserve"> об определении порядка общения с детьми</t>
  </si>
  <si>
    <t>об отмене усыновления (удочерения)</t>
  </si>
  <si>
    <t>о разделе имущества между супругами</t>
  </si>
  <si>
    <t>споры, связанные с брачным договором</t>
  </si>
  <si>
    <t>о выселении граждан из жилища без предоставления другого жилого помещения</t>
  </si>
  <si>
    <t>о выселении граждан из жилища с предоставлением другого жилого помещения</t>
  </si>
  <si>
    <t xml:space="preserve"> изъятие земельных участков для государственных надобностей</t>
  </si>
  <si>
    <t xml:space="preserve"> связанные с обращением взыскания на имущество</t>
  </si>
  <si>
    <t xml:space="preserve"> споры между юридическими лицами, гражданами, осуществляющими предпринимательскую деятельность</t>
  </si>
  <si>
    <t>споры о взыскании долга по договорам займа между физическими лицами</t>
  </si>
  <si>
    <t>Форма №2 Отчет по рассмотрению гражданских дел судами первой инстанции</t>
  </si>
  <si>
    <t>Споры, возникающие из брачно-семейных отношений</t>
  </si>
  <si>
    <t>о лишении родительских прав</t>
  </si>
  <si>
    <t>о восстановлении родительских прав</t>
  </si>
  <si>
    <t>об ограничении родительских прав</t>
  </si>
  <si>
    <t>о расторжении брака</t>
  </si>
  <si>
    <t>с установлением отцовства (материнства)</t>
  </si>
  <si>
    <t xml:space="preserve">из них </t>
  </si>
  <si>
    <t>лиц, имеющих несовершеннолетних детей</t>
  </si>
  <si>
    <t>с участием квазигосударственного сектора</t>
  </si>
  <si>
    <t>с участием государственных учреждений</t>
  </si>
  <si>
    <t>в связи с исполнением трудовых обязанностей</t>
  </si>
  <si>
    <t>в порядке регресса</t>
  </si>
  <si>
    <t>по делам реабилитации</t>
  </si>
  <si>
    <t>по делам оправданных в суде</t>
  </si>
  <si>
    <t>по делам о нарушении гражданских прав</t>
  </si>
  <si>
    <t>по делам, связанным с пытками</t>
  </si>
  <si>
    <t>иски, связанные с качеством медицинских услуг</t>
  </si>
  <si>
    <t>Иски о признании забастовок незаконными</t>
  </si>
  <si>
    <t>частных судебных исполнителей</t>
  </si>
  <si>
    <t>заявлений юридических лиц к налоговым органам</t>
  </si>
  <si>
    <t>заявлений ИП к налоговым органам</t>
  </si>
  <si>
    <t>заявлений физических лиц к налоговым органам</t>
  </si>
  <si>
    <t>заявлений юридических лиц к таможенным органам</t>
  </si>
  <si>
    <t>заявлений ИП к таможенным органам</t>
  </si>
  <si>
    <t>заявлений физических лиц к таможенным органам</t>
  </si>
  <si>
    <t>в рамках реализации Орхусской конвенции</t>
  </si>
  <si>
    <t>Международный пакт о гражданских о политических правах</t>
  </si>
  <si>
    <t>Международный пакт о ликвидации всех форм дискриминации в отношении женщин</t>
  </si>
  <si>
    <t>Международный пакт об экономических, социальных и культурных правах</t>
  </si>
  <si>
    <t>Международная конвенция о правах ребенка</t>
  </si>
  <si>
    <t>в связи с заключением соглашения об урегулировании спора в порядке партисипативной процедуры</t>
  </si>
  <si>
    <t>Сумма госпошлины, подлежащая возвращению из бюджета по решениям, определениям суда</t>
  </si>
  <si>
    <t>в интересах государства</t>
  </si>
  <si>
    <t>Споры о праве собственности на жилище</t>
  </si>
  <si>
    <t xml:space="preserve"> о выделении доли из имущества</t>
  </si>
  <si>
    <t xml:space="preserve"> частным судебным исполнителем</t>
  </si>
  <si>
    <t>О взыскании начисленных, но не выплаченных работнику заработной платы и иных платежей, в том числе о перечислении обязательных пенсионных отчислений в ЕНПФ</t>
  </si>
  <si>
    <t>Сумма госпошлины, взысканная по решению суда</t>
  </si>
  <si>
    <t>О взыскании пособий, компенсаций</t>
  </si>
  <si>
    <t>о возмещении морального вреда с другими основными требованиями</t>
  </si>
  <si>
    <t>Об исполнении обязательства, основанного на нотариально удостоверенной сделке</t>
  </si>
  <si>
    <t>Об исполнении обязательства, основанного на письменной сделке, срок исполнения которой наступил и неисполнение обязательства признается должником, в том числе в ответе на претензию, направленную взыскателю в порядке досудебного урегулирования спора</t>
  </si>
  <si>
    <t>О взыскании единовременного денежного вознаграждения, предусмотренного контрактом о прохождении воинской службы, в случае досрочного расторжения контракта по инициативе военнослужащего</t>
  </si>
  <si>
    <t>О вызскании сумм, затраченных на обучение курсантов учебных заведений, прекративших по собственному желанию обучение либо прохождение службы, а также уволенных или отчисленных по основаниям, предусмотренным законодательством РК, до истечения предусмотренного договором срока</t>
  </si>
  <si>
    <t>об освобождении имущества от ареста</t>
  </si>
  <si>
    <t>иски налоговых органов о вызскании налогов и сборов с юридических лиц</t>
  </si>
  <si>
    <t>Споры, связанные с нарушением бюджетного законодательства</t>
  </si>
  <si>
    <t xml:space="preserve"> об оспаривании действий (бездействия) и решений таможенных органов</t>
  </si>
  <si>
    <t>об оспаривании действий (бездействия) и решений местных исполнительных органов</t>
  </si>
  <si>
    <t>Обжалование актов проверки, действий уполномоченных органов по результатам проверок  соблюдения законодательства в сфере государственных закупок</t>
  </si>
  <si>
    <t>Производство по заявлениям об оспаривании решений, действий (бездействия) местных исполнительных органов, нарушающих права граждан на участие в уголовном судопроизводстве в качестве присяжного заседателя</t>
  </si>
  <si>
    <t>об оспаривании действий (бездействия) и решений налоговых органов</t>
  </si>
  <si>
    <t>Об ограничении или о лишении несовершеннолетних в возрасте от 14 до 18 лет права самостоятельно распоряжаться своими доходами</t>
  </si>
  <si>
    <t>О признании движимой вещи бесхозяйной и признании права коммунальной собственности на недвижимое имущество</t>
  </si>
  <si>
    <t>По заявлениям о признании организации, осуществляющй экстремизм или террористическую деятельность на территории Республики Казахстан и (или) другого государства, экстремистской или террористической, в том числе об установлении изменения ею своего наименования, а также о признании информационных материалов, ввозимых, издаваемых, изготавливаемых и (или) распространяемых на территории Республики Казахстан, экстремистскими или террористическими</t>
  </si>
  <si>
    <t>По заявлениям о признании интернет-казино, продукции иностранного средства массовой информации, распространяемой на территории Республики Казахстан, содержащей информацию, противоречащую законам Республики Казахстан, незаконными</t>
  </si>
  <si>
    <t>Международная конвенция о ликвидации всех форм рассовой дискриминации</t>
  </si>
  <si>
    <t>Всего сумма госпошлины подлежащая к уплате (сумма гр.3 равна сумме гр.4,5 и минус гр.7)</t>
  </si>
  <si>
    <t>принято без уплаты  (гр.5 равна сумме гр.8,10)</t>
  </si>
  <si>
    <t>Приложение №1 "Сведения о государственной пошлине"</t>
  </si>
  <si>
    <t xml:space="preserve">Приложение №3 "Сведения о рассмотрении заявлений по пересмотру судебных актов по вновь открывшимся обстоятельствам" </t>
  </si>
  <si>
    <t>по инвестиционным спорам, рассматриваемым в порядке ч.4 ст.27 ГПК</t>
  </si>
  <si>
    <t>по иным спорам, вытекающим из правоотношений с участием инвестора, не связанным с инвестиционной деятельностью, а также по спорам с участием инвестора, рассматриваемым в порядке ч.5 ст.27 ГПК</t>
  </si>
  <si>
    <t xml:space="preserve">по инвестиционным спорам, стороной по которым является крупный инвестор (ст.28 ГПК) </t>
  </si>
  <si>
    <t>в т.ч. из граф  14,15</t>
  </si>
  <si>
    <t>из графы 18</t>
  </si>
  <si>
    <t>Всего рассмотрено дел из гр.12., 14, 15 таб.А ф.2</t>
  </si>
  <si>
    <t>из графы 14 заочно</t>
  </si>
  <si>
    <t>О взыскании задолженности с собственников помещений (квартир), уклоняющихся от участия в обязательных расходах на содержание общего имущества объекта кондоминиума, утвержденных Законом РК "О жилищных отношениях", за исключением требований о взыскании дополнительных расходов</t>
  </si>
  <si>
    <t>о восстановлении на работе уволенных, в т.ч. с выплатой заработной платы</t>
  </si>
  <si>
    <t xml:space="preserve">о выплате заработной платы и иных платежей </t>
  </si>
  <si>
    <t>об оспаривании приказов о наложении дисциплинарных взысканий за совершение коррупционных правонарушений</t>
  </si>
  <si>
    <t>о снижении (увеличении) размера взыскиваемых алиментов, приостановлении взыскания алиментов</t>
  </si>
  <si>
    <t>о взыскании алиментов на содержание супруги (супруга)</t>
  </si>
  <si>
    <t>Об обязании освободить незаконно занимаемое нежилое помещение</t>
  </si>
  <si>
    <t>Об истребовании из чужого незаконного владения</t>
  </si>
  <si>
    <t>О прекращении права собственности</t>
  </si>
  <si>
    <t>Об оспаривании результатов оценки имущества</t>
  </si>
  <si>
    <t>Споры, возникающие из жилищных правоотношений</t>
  </si>
  <si>
    <t>о вселении</t>
  </si>
  <si>
    <t>о выделении доли из жилища</t>
  </si>
  <si>
    <t>о восстановлении, передвижке в очереди нуждающихся в жилье</t>
  </si>
  <si>
    <t>об обжаловании действий (бездействия) КСК (КСК ПК)</t>
  </si>
  <si>
    <t>о взыскании платы за жилье и коммунальные услуги</t>
  </si>
  <si>
    <t>о сносе жилья (построек)</t>
  </si>
  <si>
    <t>об установлении (прекращении) сервитута</t>
  </si>
  <si>
    <t>об оспаривании права собственности на земельный участок и землепользования</t>
  </si>
  <si>
    <t>с обращением взыскания на имущество</t>
  </si>
  <si>
    <t>по договору займа</t>
  </si>
  <si>
    <t>по договору купли-продажи</t>
  </si>
  <si>
    <t>взыскание страховых выплат</t>
  </si>
  <si>
    <t>по договору поставки</t>
  </si>
  <si>
    <t>по договору подряда</t>
  </si>
  <si>
    <t>по договору имущественного найма (аренды)</t>
  </si>
  <si>
    <t>по договору лизинга</t>
  </si>
  <si>
    <t>по договору хранения</t>
  </si>
  <si>
    <t>по договору поручения</t>
  </si>
  <si>
    <t>по договору комиссии</t>
  </si>
  <si>
    <t>по договору дарения</t>
  </si>
  <si>
    <t>по договору мены</t>
  </si>
  <si>
    <t>по договору страхования</t>
  </si>
  <si>
    <t>по договору перевозки</t>
  </si>
  <si>
    <t>по спорам до заключения договора</t>
  </si>
  <si>
    <t>по спорам, относящимся к заключению договора</t>
  </si>
  <si>
    <t>по спорам об исполнении договора (о признании недобросовестным участником государственных закупок и взыскании неустойки)</t>
  </si>
  <si>
    <t>О приостановлении деятельности юридических лиц и индивидуальных предпринимателей</t>
  </si>
  <si>
    <t xml:space="preserve">о ликвидации юридического лица (прекращении деятельности индивидуального предпринимателя) </t>
  </si>
  <si>
    <t>в рамках Таможенного Союза, ВТО</t>
  </si>
  <si>
    <t>Споры, связанные с лицензионной деятельностью</t>
  </si>
  <si>
    <t>Об обязании, понуждении (исполнения, требования, предписания)</t>
  </si>
  <si>
    <t>Споры, связанные с действием доверенности (прекращение, признание недействительной)</t>
  </si>
  <si>
    <t>О расторжении медиативного соглашения</t>
  </si>
  <si>
    <t>Иски об уничтожении запрещенных предметов</t>
  </si>
  <si>
    <t>Корпоративные споры</t>
  </si>
  <si>
    <t>об оспаривании протокола общего собрания</t>
  </si>
  <si>
    <t>о выделении доли, принудительном выкупе доли и т.д.</t>
  </si>
  <si>
    <t>О взыскании процессуальных издержек</t>
  </si>
  <si>
    <t>об оспаривании законности актов государственных органов по предоставлению земельных участков</t>
  </si>
  <si>
    <t>вытекающих из приемок объектов в эксплуатацию</t>
  </si>
  <si>
    <t>принадлежности правоустанавливающих документов (за исключением воинских документов, паспортов, удостоверения личности и свидетельств, выдаваемых органами записи актов гражданского состояния) лицу</t>
  </si>
  <si>
    <t>О направлении гражданина, больного алкоголизмом, наркоманией или токсикоманией, на принудительное лечение в наркологическую организацию</t>
  </si>
  <si>
    <t>О принудительном лечении гражданина, больного туберкулезом и уклоняющегося от лечения</t>
  </si>
  <si>
    <t>О реабилитации, в т.ч. об ускоренной реабилитации, о включении (исключении) в реестр требований кредиторов</t>
  </si>
  <si>
    <t xml:space="preserve">в т.ч. о включении (исключении) в реестр требований кредиторов </t>
  </si>
  <si>
    <t>По жалобам на нотариальные действия или на отказ в их совершении</t>
  </si>
  <si>
    <t>О признании гражданина жертвой политических репрессий</t>
  </si>
  <si>
    <t>О признании наследства выморочным</t>
  </si>
  <si>
    <t>об изменении способа и порядка исполнения решения суда, в т.ч. о замене должника (взыскателя)</t>
  </si>
  <si>
    <t>о выдаче исполнительного листа (дубликата) по решениям арбитража (третейского суда)</t>
  </si>
  <si>
    <t xml:space="preserve">об индексации присужденных денежных сумм  </t>
  </si>
  <si>
    <t>о восстановлении срока предъявления исполнительного листа</t>
  </si>
  <si>
    <t>о взыскании (отсрочке, рассрочке) исполнительской санкции</t>
  </si>
  <si>
    <t>о санкционировании других постановлений судебного исполнителя</t>
  </si>
  <si>
    <t>о санкционировании постановления судебного исполнителя о наложении ареста на денежные средства, находящихся на расчетном счете должника</t>
  </si>
  <si>
    <t>о санкционировании постановления судебного исполнителя об ограничении выезда гражданина за пределы Республики Казахстан</t>
  </si>
  <si>
    <t>из строк 235-240</t>
  </si>
  <si>
    <t>из строк 224-226 с участием иностранных инвесторов</t>
  </si>
  <si>
    <t>ВСЕГО ГРАЖДАНСКИХ ДЕЛ (сумма строк 19, 156, 177, 217, 219-221)</t>
  </si>
  <si>
    <t xml:space="preserve">Конкурсные обязательства и обязательства, возникающие на основе тендера, аукциона и иных форм торгов (в том числе о признании их действительными, недействительными) </t>
  </si>
  <si>
    <t>с долевым строительством</t>
  </si>
  <si>
    <t>с экономической, технологической, информационной безопасностью</t>
  </si>
  <si>
    <t>по банковскому договору</t>
  </si>
  <si>
    <t>с ипотекой недвижимого имущества</t>
  </si>
  <si>
    <t>с недропользованием</t>
  </si>
  <si>
    <t>Отчет по рассмотрению гражданских дел судами первой инстанции</t>
  </si>
  <si>
    <t>отменено решений вынесенных в порядке упрощенного производства</t>
  </si>
  <si>
    <t>Номер графы</t>
  </si>
  <si>
    <t>Значение левого условия</t>
  </si>
  <si>
    <t>Значение правого условия</t>
  </si>
  <si>
    <t>Значение логической увязки</t>
  </si>
  <si>
    <t>строка 19 = сумме строк 1-17</t>
  </si>
  <si>
    <t>строка 156 = сумме строк 20, 25, 43, 44, 53,62, 66, 93,97, 98, 101, 102, 103, 105, 111, 113, 114, 115, 117, 118, 129, 131, 134, 138, 141, 145, 146, 147, 148, 149, 150, 151, 152, 155</t>
  </si>
  <si>
    <t>строка 177 = сумме строк 158,159,160,175</t>
  </si>
  <si>
    <t>Таблица А</t>
  </si>
  <si>
    <t>проверка по графам</t>
  </si>
  <si>
    <t>строка 217 = сумме строк 179, 189, 191:203, 207:216</t>
  </si>
  <si>
    <t>строка 223 = сумме строк 19, 156, 177, 217, 219-221</t>
  </si>
  <si>
    <t>строка 230 = сумме строк 231:240, 242:249</t>
  </si>
  <si>
    <t>строка 250 = сумме строк 223, 230</t>
  </si>
  <si>
    <t>Примечание:титульный лист использовать для следующих видов отчетов:</t>
  </si>
  <si>
    <t>Форма 2 (рай)  "О работе судов первой инстанции по рассмотрению гражданских дел"</t>
  </si>
  <si>
    <t>Форма № 2(СМЭС)  "Отчет о  работе специализированных межрайонных экономических судов по рассмотрению гражданских дел"</t>
  </si>
  <si>
    <t>Форма № 2(ЮС) "Отчет о  работе специализированных межрайонных судов по делам несовершеннолетних по рассмотрению гражданских дел"</t>
  </si>
  <si>
    <t>Приложение №1</t>
  </si>
  <si>
    <t>ПРОВЕРКИ ПО СТРОКАМ</t>
  </si>
  <si>
    <t>Номер строки</t>
  </si>
  <si>
    <t>ВСЕГО</t>
  </si>
  <si>
    <t>ПРОВЕРКИ ПО ГРАФАМ</t>
  </si>
  <si>
    <t>сумма строк 1-4 = строке 5</t>
  </si>
  <si>
    <t>Приложение №2</t>
  </si>
  <si>
    <t>графа 1 &gt;= графы 2</t>
  </si>
  <si>
    <t>Приложение №3</t>
  </si>
  <si>
    <t>графа 8 &gt;= графы 9</t>
  </si>
  <si>
    <t xml:space="preserve">Форма №2 Отчет по рассмотрению гражданских дел судами первой инстанции
Приложение №2 "Работа судов по рассмотрению вопроса об определении подсудности" </t>
  </si>
  <si>
    <t>сумма граф 1 и 2 = сумме граф 3, 5, 6, 8</t>
  </si>
  <si>
    <t>графа 5 = сумме граф 8, 10</t>
  </si>
  <si>
    <t>Всего окончено (сумма гр. 12,14,15,23,24, 29)</t>
  </si>
  <si>
    <t>проверка по строкам</t>
  </si>
  <si>
    <t>сумма граф 4, 5 = сумме граф 6-10</t>
  </si>
  <si>
    <t>сумма граф 1, 2, 4, 5 = сумме граф 6, 7, 8, 10, 30, 33</t>
  </si>
  <si>
    <t>сумма граф 14,15 = сумме граф16, 17 , 19,20</t>
  </si>
  <si>
    <t>по графе 12 показатели строк д.б. нулевые</t>
  </si>
  <si>
    <t>по графам 14, 15 показатели строк 1-18 д.б. нулевые</t>
  </si>
  <si>
    <t>гр30=сумме гр. 12,14,15,23,24, 29</t>
  </si>
  <si>
    <t>графа 18 = сумме граф 19, 20</t>
  </si>
  <si>
    <t>значение гр 41 (сумма, присужденная в пользу оправданных) д.б. только по строкам 123, 126, 156, 223, 250</t>
  </si>
  <si>
    <t>значение гр 42 (сумма, присужденная по искам, связанным с пытками) д.б. только по строкам 123, 128, 156, 223, 250</t>
  </si>
  <si>
    <t>значение гр 43 (сумма возмещения ущерба при реабилитации) д.б. только по строкам 123, 125, 156, 223, 250</t>
  </si>
  <si>
    <t>значение гр 44 (сумма возмещения ущерба при нарушении гражданских прав) д.б. только по строкам 123, 127, 156, 223, 250</t>
  </si>
  <si>
    <t>графа 3 = гр.4+гр.5-гр7</t>
  </si>
  <si>
    <t>О восстановлении прав по утраченным ценным бумагам на предъявителя и ордерным ценным бумагам (вызывное производство)</t>
  </si>
  <si>
    <t xml:space="preserve">Таблица А "Движение и результаты рассмотрения гражданских дел" </t>
  </si>
  <si>
    <t>Споры, связанные с нарушением налогового законодательства</t>
  </si>
  <si>
    <t>Количество заявлений, оставленных без рассмотрения</t>
  </si>
  <si>
    <t>01.01.2017-30.06.2017, 7702, 1931</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</si>
</sst>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тнг&quot;;\-#,##0&quot;тнг&quot;"/>
    <numFmt numFmtId="173" formatCode="#,##0&quot;тнг&quot;;[Red]\-#,##0&quot;тнг&quot;"/>
    <numFmt numFmtId="174" formatCode="#,##0.00&quot;тнг&quot;;\-#,##0.00&quot;тнг&quot;"/>
    <numFmt numFmtId="175" formatCode="#,##0.00&quot;тнг&quot;;[Red]\-#,##0.00&quot;тнг&quot;"/>
    <numFmt numFmtId="176" formatCode="_-* #,##0&quot;тнг&quot;_-;\-* #,##0&quot;тнг&quot;_-;_-* &quot;-&quot;&quot;тнг&quot;_-;_-@_-"/>
    <numFmt numFmtId="177" formatCode="_-* #,##0_т_н_г_-;\-* #,##0_т_н_г_-;_-* &quot;-&quot;_т_н_г_-;_-@_-"/>
    <numFmt numFmtId="178" formatCode="_-* #,##0.00&quot;тнг&quot;_-;\-* #,##0.00&quot;тнг&quot;_-;_-* &quot;-&quot;??&quot;тнг&quot;_-;_-@_-"/>
    <numFmt numFmtId="179" formatCode="_-* #,##0.00_т_н_г_-;\-* #,##0.00_т_н_г_-;_-* &quot;-&quot;??_т_н_г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Т&quot;#,##0;\-&quot;Т&quot;#,##0"/>
    <numFmt numFmtId="189" formatCode="&quot;Т&quot;#,##0;[Red]\-&quot;Т&quot;#,##0"/>
    <numFmt numFmtId="190" formatCode="&quot;Т&quot;#,##0.00;\-&quot;Т&quot;#,##0.00"/>
    <numFmt numFmtId="191" formatCode="&quot;Т&quot;#,##0.00;[Red]\-&quot;Т&quot;#,##0.00"/>
    <numFmt numFmtId="192" formatCode="_-&quot;Т&quot;* #,##0_-;\-&quot;Т&quot;* #,##0_-;_-&quot;Т&quot;* &quot;-&quot;_-;_-@_-"/>
    <numFmt numFmtId="193" formatCode="_-&quot;Т&quot;* #,##0.00_-;\-&quot;Т&quot;* #,##0.00_-;_-&quot;Т&quot;* &quot;-&quot;??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46">
    <font>
      <sz val="10"/>
      <name val="Arial Cyr"/>
      <family val="0"/>
    </font>
    <font>
      <b/>
      <sz val="10"/>
      <name val="Arial Cyr"/>
      <family val="0"/>
    </font>
    <font>
      <sz val="8"/>
      <name val="Arial Cyr"/>
      <family val="0"/>
    </font>
    <font>
      <sz val="9"/>
      <name val="Times New Roman"/>
      <family val="1"/>
    </font>
    <font>
      <b/>
      <u val="single"/>
      <sz val="9"/>
      <name val="Times New Roman"/>
      <family val="1"/>
    </font>
    <font>
      <b/>
      <sz val="9"/>
      <name val="Times New Roman"/>
      <family val="1"/>
    </font>
    <font>
      <sz val="8"/>
      <name val="Times New Roman"/>
      <family val="1"/>
    </font>
    <font>
      <b/>
      <sz val="8"/>
      <name val="Times New Roman"/>
      <family val="1"/>
    </font>
    <font>
      <b/>
      <sz val="10"/>
      <name val="Times New Roman"/>
      <family val="1"/>
    </font>
    <font>
      <sz val="10"/>
      <name val="Times New Roman"/>
      <family val="1"/>
    </font>
    <font>
      <sz val="11"/>
      <name val="Times New Roman"/>
      <family val="1"/>
    </font>
    <font>
      <b/>
      <sz val="11"/>
      <name val="Times New Roman"/>
      <family val="1"/>
    </font>
    <font>
      <b/>
      <sz val="14"/>
      <name val="Times New Roman"/>
      <family val="1"/>
    </font>
    <font>
      <sz val="12"/>
      <name val="Times New Roman"/>
      <family val="1"/>
    </font>
    <font>
      <i/>
      <sz val="12"/>
      <name val="Times New Roman"/>
      <family val="1"/>
    </font>
    <font>
      <b/>
      <sz val="12"/>
      <name val="Times New Roman"/>
      <family val="1"/>
    </font>
    <font>
      <b/>
      <sz val="16"/>
      <name val="Times New Roman"/>
      <family val="1"/>
    </font>
    <font>
      <sz val="14"/>
      <name val="Times New Roman"/>
      <family val="1"/>
    </font>
    <font>
      <i/>
      <sz val="14"/>
      <name val="Times New Roman"/>
      <family val="1"/>
    </font>
    <font>
      <vertAlign val="superscript"/>
      <sz val="14"/>
      <name val="Times New Roman"/>
      <family val="1"/>
    </font>
    <font>
      <i/>
      <vertAlign val="superscript"/>
      <sz val="14"/>
      <name val="Times New Roman"/>
      <family val="1"/>
    </font>
    <font>
      <b/>
      <i/>
      <sz val="14"/>
      <name val="Times New Roman"/>
      <family val="1"/>
    </font>
    <font>
      <b/>
      <i/>
      <sz val="16"/>
      <name val="Times New Roman"/>
      <family val="1"/>
    </font>
    <font>
      <vertAlign val="superscript"/>
      <sz val="12"/>
      <name val="Times New Roman"/>
      <family val="1"/>
    </font>
    <font>
      <b/>
      <sz val="9"/>
      <color indexed="8"/>
      <name val="Times New Roman"/>
      <family val="1"/>
    </font>
    <font>
      <sz val="9"/>
      <color indexed="10"/>
      <name val="Times New Roman"/>
      <family val="1"/>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color indexed="63"/>
      </right>
      <top style="thin"/>
      <bottom style="thin"/>
    </border>
    <border>
      <left style="thin"/>
      <right style="thin"/>
      <top style="thin"/>
      <bottom style="medium"/>
    </border>
    <border>
      <left style="thin"/>
      <right style="medium"/>
      <top style="thin"/>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medium"/>
    </border>
    <border>
      <left>
        <color indexed="63"/>
      </left>
      <right style="thin"/>
      <top style="thin"/>
      <bottom style="medium"/>
    </border>
    <border>
      <left style="medium"/>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0" fontId="2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27" fillId="0" borderId="0" applyNumberFormat="0" applyFill="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4" borderId="0" applyNumberFormat="0" applyBorder="0" applyAlignment="0" applyProtection="0"/>
  </cellStyleXfs>
  <cellXfs count="222">
    <xf numFmtId="0" fontId="0" fillId="0" borderId="0" xfId="0" applyAlignment="1">
      <alignment/>
    </xf>
    <xf numFmtId="0" fontId="9" fillId="0" borderId="0" xfId="0" applyFont="1" applyAlignment="1">
      <alignment/>
    </xf>
    <xf numFmtId="0" fontId="5" fillId="0" borderId="0" xfId="0" applyFont="1" applyFill="1" applyAlignment="1">
      <alignment wrapText="1"/>
    </xf>
    <xf numFmtId="0" fontId="5" fillId="0" borderId="0" xfId="0" applyFont="1" applyFill="1" applyAlignment="1">
      <alignment horizontal="right" wrapText="1"/>
    </xf>
    <xf numFmtId="0" fontId="4"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center" wrapText="1"/>
    </xf>
    <xf numFmtId="0" fontId="0" fillId="0" borderId="0" xfId="0" applyFill="1" applyAlignment="1">
      <alignment/>
    </xf>
    <xf numFmtId="0" fontId="0" fillId="0" borderId="0" xfId="0" applyFill="1" applyAlignment="1">
      <alignment wrapText="1"/>
    </xf>
    <xf numFmtId="0" fontId="8" fillId="0" borderId="0" xfId="0" applyFont="1" applyAlignment="1">
      <alignment/>
    </xf>
    <xf numFmtId="0" fontId="8" fillId="0" borderId="0" xfId="0" applyFont="1" applyFill="1" applyAlignment="1">
      <alignment wrapText="1"/>
    </xf>
    <xf numFmtId="0" fontId="5" fillId="0" borderId="10" xfId="0" applyFont="1" applyFill="1" applyBorder="1" applyAlignment="1">
      <alignment wrapText="1"/>
    </xf>
    <xf numFmtId="0" fontId="12" fillId="0" borderId="0" xfId="54" applyFont="1" applyFill="1" applyAlignment="1">
      <alignment horizontal="center"/>
      <protection/>
    </xf>
    <xf numFmtId="0" fontId="13" fillId="0" borderId="0" xfId="54" applyFont="1" applyFill="1" applyAlignment="1">
      <alignment wrapText="1"/>
      <protection/>
    </xf>
    <xf numFmtId="0" fontId="13" fillId="0" borderId="0" xfId="0" applyFont="1" applyAlignment="1">
      <alignment wrapText="1"/>
    </xf>
    <xf numFmtId="0" fontId="14" fillId="0" borderId="0" xfId="0" applyFont="1" applyFill="1" applyAlignment="1">
      <alignment horizontal="left" vertical="top" wrapText="1"/>
    </xf>
    <xf numFmtId="0" fontId="15" fillId="0" borderId="0" xfId="53" applyFont="1">
      <alignment/>
      <protection/>
    </xf>
    <xf numFmtId="0" fontId="8" fillId="0" borderId="0" xfId="0" applyFont="1" applyFill="1" applyAlignment="1">
      <alignment/>
    </xf>
    <xf numFmtId="0" fontId="0" fillId="0" borderId="0" xfId="0" applyFont="1" applyFill="1" applyAlignment="1">
      <alignment/>
    </xf>
    <xf numFmtId="0" fontId="0" fillId="0" borderId="0" xfId="0" applyFont="1" applyAlignment="1">
      <alignment/>
    </xf>
    <xf numFmtId="0" fontId="12" fillId="0" borderId="0" xfId="54" applyFont="1">
      <alignment/>
      <protection/>
    </xf>
    <xf numFmtId="0" fontId="9" fillId="0" borderId="0" xfId="0" applyFont="1" applyFill="1" applyAlignment="1">
      <alignment/>
    </xf>
    <xf numFmtId="0" fontId="17" fillId="0" borderId="0" xfId="54" applyFont="1" applyFill="1" applyBorder="1" applyAlignment="1">
      <alignment horizontal="center"/>
      <protection/>
    </xf>
    <xf numFmtId="0" fontId="16" fillId="0" borderId="0" xfId="54" applyFont="1" applyFill="1" applyAlignment="1">
      <alignment/>
      <protection/>
    </xf>
    <xf numFmtId="0" fontId="18" fillId="0" borderId="0" xfId="54" applyFont="1" applyFill="1" applyAlignment="1">
      <alignment/>
      <protection/>
    </xf>
    <xf numFmtId="0" fontId="12" fillId="0" borderId="0" xfId="54" applyFont="1" applyFill="1" applyAlignment="1">
      <alignment/>
      <protection/>
    </xf>
    <xf numFmtId="0" fontId="17" fillId="0" borderId="0" xfId="0" applyFont="1" applyFill="1" applyAlignment="1">
      <alignment/>
    </xf>
    <xf numFmtId="0" fontId="17" fillId="0" borderId="0" xfId="0" applyFont="1" applyFill="1" applyAlignment="1">
      <alignment horizontal="center" vertical="top" wrapText="1"/>
    </xf>
    <xf numFmtId="0" fontId="19" fillId="0" borderId="0" xfId="54" applyFont="1" applyFill="1" applyBorder="1" applyAlignment="1">
      <alignment horizontal="center"/>
      <protection/>
    </xf>
    <xf numFmtId="0" fontId="20" fillId="0" borderId="0" xfId="54" applyFont="1" applyFill="1" applyBorder="1" applyAlignment="1">
      <alignment wrapText="1"/>
      <protection/>
    </xf>
    <xf numFmtId="0" fontId="17" fillId="0" borderId="0" xfId="54" applyFont="1" applyFill="1">
      <alignment/>
      <protection/>
    </xf>
    <xf numFmtId="0" fontId="21" fillId="0" borderId="0" xfId="54" applyFont="1" applyFill="1" applyAlignment="1">
      <alignment horizontal="center"/>
      <protection/>
    </xf>
    <xf numFmtId="0" fontId="21" fillId="0" borderId="0" xfId="54" applyFont="1" applyAlignment="1">
      <alignment horizontal="center"/>
      <protection/>
    </xf>
    <xf numFmtId="0" fontId="12" fillId="0" borderId="0" xfId="54" applyFont="1" applyAlignment="1">
      <alignment horizontal="left"/>
      <protection/>
    </xf>
    <xf numFmtId="0" fontId="17" fillId="0" borderId="0" xfId="54" applyFont="1">
      <alignment/>
      <protection/>
    </xf>
    <xf numFmtId="0" fontId="13" fillId="0" borderId="0" xfId="54" applyFont="1">
      <alignment/>
      <protection/>
    </xf>
    <xf numFmtId="0" fontId="15" fillId="0" borderId="0" xfId="53" applyFont="1" applyAlignment="1">
      <alignment horizontal="left"/>
      <protection/>
    </xf>
    <xf numFmtId="0" fontId="13" fillId="0" borderId="0" xfId="53" applyFont="1">
      <alignment/>
      <protection/>
    </xf>
    <xf numFmtId="0" fontId="13" fillId="0" borderId="0" xfId="0" applyFont="1" applyAlignment="1">
      <alignment/>
    </xf>
    <xf numFmtId="0" fontId="23" fillId="0" borderId="0" xfId="53" applyFont="1" applyAlignment="1">
      <alignment horizontal="center" vertical="justify"/>
      <protection/>
    </xf>
    <xf numFmtId="0" fontId="17" fillId="0" borderId="0" xfId="0" applyFont="1" applyAlignment="1">
      <alignment horizontal="center"/>
    </xf>
    <xf numFmtId="0" fontId="19" fillId="0" borderId="0" xfId="53" applyFont="1" applyAlignment="1">
      <alignment horizontal="center"/>
      <protection/>
    </xf>
    <xf numFmtId="0" fontId="13" fillId="0" borderId="0" xfId="53" applyFont="1" applyAlignment="1">
      <alignment horizontal="left"/>
      <protection/>
    </xf>
    <xf numFmtId="0" fontId="9" fillId="0" borderId="11" xfId="0" applyFont="1" applyFill="1" applyBorder="1" applyAlignment="1">
      <alignment horizontal="center"/>
    </xf>
    <xf numFmtId="0" fontId="9" fillId="0" borderId="11" xfId="0" applyFont="1" applyFill="1" applyBorder="1" applyAlignment="1">
      <alignment/>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0" xfId="0" applyFont="1" applyFill="1" applyAlignment="1">
      <alignment/>
    </xf>
    <xf numFmtId="0" fontId="7"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horizontal="right"/>
    </xf>
    <xf numFmtId="0" fontId="8"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6" fillId="0" borderId="0" xfId="0" applyFont="1" applyFill="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11" xfId="0" applyFont="1" applyFill="1" applyBorder="1" applyAlignment="1">
      <alignment/>
    </xf>
    <xf numFmtId="0" fontId="6" fillId="0" borderId="11" xfId="0" applyFont="1" applyFill="1" applyBorder="1" applyAlignment="1">
      <alignment/>
    </xf>
    <xf numFmtId="0" fontId="1" fillId="0" borderId="0" xfId="0" applyFont="1" applyFill="1" applyAlignment="1">
      <alignment/>
    </xf>
    <xf numFmtId="0" fontId="1" fillId="0" borderId="0" xfId="0" applyFont="1" applyFill="1" applyAlignment="1">
      <alignment horizontal="right"/>
    </xf>
    <xf numFmtId="0" fontId="9" fillId="0" borderId="11" xfId="0" applyFont="1" applyFill="1" applyBorder="1" applyAlignment="1">
      <alignment horizontal="center" vertical="center" wrapText="1"/>
    </xf>
    <xf numFmtId="0" fontId="0" fillId="0" borderId="0" xfId="0" applyFill="1" applyBorder="1" applyAlignment="1">
      <alignment/>
    </xf>
    <xf numFmtId="0" fontId="9" fillId="0" borderId="0" xfId="0" applyFont="1" applyFill="1" applyBorder="1" applyAlignment="1">
      <alignment horizontal="center" vertical="center" wrapText="1"/>
    </xf>
    <xf numFmtId="0" fontId="9" fillId="0" borderId="11" xfId="0" applyFont="1" applyFill="1" applyBorder="1" applyAlignment="1">
      <alignment/>
    </xf>
    <xf numFmtId="0" fontId="9" fillId="0" borderId="11" xfId="0" applyFont="1" applyFill="1" applyBorder="1" applyAlignment="1" quotePrefix="1">
      <alignment/>
    </xf>
    <xf numFmtId="0" fontId="8" fillId="0" borderId="11" xfId="0" applyFont="1" applyFill="1" applyBorder="1" applyAlignment="1">
      <alignment/>
    </xf>
    <xf numFmtId="0" fontId="9" fillId="0" borderId="0" xfId="0" applyFont="1" applyFill="1" applyBorder="1" applyAlignment="1">
      <alignment/>
    </xf>
    <xf numFmtId="0" fontId="8" fillId="0" borderId="0" xfId="0" applyFont="1" applyFill="1" applyBorder="1" applyAlignment="1">
      <alignment/>
    </xf>
    <xf numFmtId="0" fontId="0" fillId="0" borderId="11" xfId="0" applyBorder="1" applyAlignment="1">
      <alignment/>
    </xf>
    <xf numFmtId="0" fontId="9" fillId="0" borderId="11" xfId="0" applyFont="1" applyFill="1" applyBorder="1" applyAlignment="1">
      <alignment horizontal="center" vertical="center" textRotation="90" wrapText="1"/>
    </xf>
    <xf numFmtId="0" fontId="6" fillId="24" borderId="0" xfId="0" applyFont="1" applyFill="1" applyAlignment="1">
      <alignment wrapText="1"/>
    </xf>
    <xf numFmtId="0" fontId="3" fillId="24" borderId="13" xfId="0" applyFont="1" applyFill="1" applyBorder="1" applyAlignment="1">
      <alignment horizontal="center" vertical="center" wrapText="1"/>
    </xf>
    <xf numFmtId="0" fontId="3" fillId="24" borderId="0" xfId="0" applyFont="1" applyFill="1" applyAlignment="1">
      <alignment wrapText="1"/>
    </xf>
    <xf numFmtId="0" fontId="3" fillId="24" borderId="11" xfId="0" applyFont="1" applyFill="1" applyBorder="1" applyAlignment="1">
      <alignment horizontal="center" wrapText="1"/>
    </xf>
    <xf numFmtId="0" fontId="3" fillId="24" borderId="11" xfId="0" applyFont="1" applyFill="1" applyBorder="1" applyAlignment="1">
      <alignment wrapText="1"/>
    </xf>
    <xf numFmtId="0" fontId="45" fillId="24" borderId="11" xfId="0" applyFont="1" applyFill="1" applyBorder="1" applyAlignment="1">
      <alignment horizontal="center" vertical="center" wrapText="1"/>
    </xf>
    <xf numFmtId="0" fontId="45" fillId="24" borderId="11" xfId="0" applyFont="1" applyFill="1" applyBorder="1" applyAlignment="1">
      <alignment horizontal="center" wrapText="1"/>
    </xf>
    <xf numFmtId="0" fontId="45" fillId="24" borderId="11" xfId="0" applyFont="1" applyFill="1" applyBorder="1" applyAlignment="1">
      <alignment wrapText="1"/>
    </xf>
    <xf numFmtId="0" fontId="45" fillId="24" borderId="0" xfId="0" applyFont="1" applyFill="1" applyAlignment="1">
      <alignment wrapText="1"/>
    </xf>
    <xf numFmtId="0" fontId="25" fillId="24" borderId="11" xfId="0" applyFont="1" applyFill="1" applyBorder="1" applyAlignment="1">
      <alignment wrapText="1"/>
    </xf>
    <xf numFmtId="0" fontId="6" fillId="24" borderId="11" xfId="0" applyFont="1" applyFill="1" applyBorder="1" applyAlignment="1">
      <alignment wrapText="1"/>
    </xf>
    <xf numFmtId="0" fontId="3" fillId="24" borderId="14" xfId="0" applyFont="1" applyFill="1" applyBorder="1" applyAlignment="1">
      <alignment vertical="center" wrapText="1"/>
    </xf>
    <xf numFmtId="2" fontId="3" fillId="24" borderId="11" xfId="0" applyNumberFormat="1" applyFont="1" applyFill="1" applyBorder="1" applyAlignment="1">
      <alignment horizontal="center" vertical="center" wrapText="1"/>
    </xf>
    <xf numFmtId="0" fontId="3" fillId="24" borderId="11" xfId="0" applyFont="1" applyFill="1" applyBorder="1" applyAlignment="1">
      <alignment vertical="center" textRotation="90" wrapText="1"/>
    </xf>
    <xf numFmtId="0" fontId="3" fillId="24" borderId="15" xfId="0" applyFont="1" applyFill="1" applyBorder="1" applyAlignment="1">
      <alignment wrapText="1"/>
    </xf>
    <xf numFmtId="0" fontId="4" fillId="24" borderId="11" xfId="0" applyFont="1" applyFill="1" applyBorder="1" applyAlignment="1">
      <alignment wrapText="1"/>
    </xf>
    <xf numFmtId="0" fontId="3" fillId="24" borderId="13" xfId="0" applyFont="1" applyFill="1" applyBorder="1" applyAlignment="1">
      <alignment wrapText="1"/>
    </xf>
    <xf numFmtId="0" fontId="10" fillId="0" borderId="0" xfId="0" applyFont="1" applyFill="1" applyAlignment="1">
      <alignment/>
    </xf>
    <xf numFmtId="0" fontId="11" fillId="0" borderId="0" xfId="0" applyFont="1" applyFill="1" applyAlignment="1">
      <alignment/>
    </xf>
    <xf numFmtId="0" fontId="10" fillId="0" borderId="16" xfId="0" applyFont="1" applyFill="1" applyBorder="1" applyAlignment="1">
      <alignment horizontal="center" vertical="center" wrapText="1"/>
    </xf>
    <xf numFmtId="0" fontId="10" fillId="0" borderId="12" xfId="0" applyFont="1" applyFill="1" applyBorder="1" applyAlignment="1">
      <alignment/>
    </xf>
    <xf numFmtId="0" fontId="10" fillId="0" borderId="17" xfId="0" applyFont="1" applyFill="1" applyBorder="1" applyAlignment="1">
      <alignment/>
    </xf>
    <xf numFmtId="0" fontId="10" fillId="0" borderId="11" xfId="0" applyFont="1" applyFill="1" applyBorder="1" applyAlignment="1">
      <alignment/>
    </xf>
    <xf numFmtId="0" fontId="10" fillId="0" borderId="18" xfId="0" applyFont="1" applyFill="1" applyBorder="1" applyAlignment="1">
      <alignment/>
    </xf>
    <xf numFmtId="0" fontId="11" fillId="0" borderId="19" xfId="0" applyFont="1" applyFill="1" applyBorder="1" applyAlignment="1">
      <alignment/>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xf>
    <xf numFmtId="0" fontId="10" fillId="0" borderId="25" xfId="0" applyFont="1" applyFill="1" applyBorder="1" applyAlignment="1">
      <alignment/>
    </xf>
    <xf numFmtId="0" fontId="11" fillId="0" borderId="11" xfId="0" applyFont="1" applyFill="1" applyBorder="1" applyAlignment="1">
      <alignment/>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textRotation="90" wrapText="1"/>
    </xf>
    <xf numFmtId="0" fontId="10" fillId="0" borderId="0" xfId="0" applyFont="1" applyFill="1" applyBorder="1" applyAlignment="1">
      <alignment horizontal="center" vertical="center" wrapText="1"/>
    </xf>
    <xf numFmtId="0" fontId="10" fillId="0" borderId="0" xfId="0" applyFont="1" applyFill="1" applyBorder="1" applyAlignment="1">
      <alignment/>
    </xf>
    <xf numFmtId="0" fontId="11" fillId="0" borderId="0" xfId="0" applyFont="1" applyFill="1" applyBorder="1" applyAlignment="1">
      <alignment/>
    </xf>
    <xf numFmtId="0" fontId="10" fillId="0" borderId="26" xfId="0" applyFont="1" applyFill="1" applyBorder="1" applyAlignment="1">
      <alignment/>
    </xf>
    <xf numFmtId="0" fontId="11" fillId="0" borderId="12" xfId="0" applyFont="1" applyFill="1" applyBorder="1" applyAlignment="1">
      <alignment/>
    </xf>
    <xf numFmtId="0" fontId="10" fillId="0" borderId="20" xfId="0" applyFont="1" applyFill="1" applyBorder="1" applyAlignment="1">
      <alignment horizontal="center" vertical="center" textRotation="90" wrapText="1"/>
    </xf>
    <xf numFmtId="0" fontId="9" fillId="24" borderId="11" xfId="0" applyFont="1" applyFill="1" applyBorder="1" applyAlignment="1">
      <alignment horizontal="center"/>
    </xf>
    <xf numFmtId="0" fontId="9" fillId="24" borderId="11" xfId="0" applyFont="1" applyFill="1" applyBorder="1" applyAlignment="1">
      <alignment/>
    </xf>
    <xf numFmtId="0" fontId="3" fillId="24" borderId="11" xfId="0" applyFont="1" applyFill="1" applyBorder="1" applyAlignment="1">
      <alignment horizontal="left" vertical="center" wrapText="1"/>
    </xf>
    <xf numFmtId="0" fontId="3" fillId="24" borderId="11" xfId="0" applyFont="1" applyFill="1" applyBorder="1" applyAlignment="1">
      <alignment horizontal="center" vertical="center" textRotation="90" wrapText="1"/>
    </xf>
    <xf numFmtId="0" fontId="3" fillId="24" borderId="11" xfId="0" applyFont="1" applyFill="1" applyBorder="1" applyAlignment="1">
      <alignment vertical="center" wrapText="1"/>
    </xf>
    <xf numFmtId="0" fontId="6" fillId="24" borderId="13"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6" fillId="24" borderId="14" xfId="0" applyFont="1" applyFill="1" applyBorder="1" applyAlignment="1">
      <alignment horizontal="center" vertical="center" wrapText="1" shrinkToFit="1"/>
    </xf>
    <xf numFmtId="0" fontId="3" fillId="24" borderId="0" xfId="0" applyFont="1" applyFill="1" applyAlignment="1">
      <alignment horizontal="center" wrapText="1"/>
    </xf>
    <xf numFmtId="0" fontId="4" fillId="24" borderId="0" xfId="0" applyFont="1" applyFill="1" applyAlignment="1">
      <alignment wrapText="1"/>
    </xf>
    <xf numFmtId="0" fontId="6" fillId="24" borderId="11" xfId="0" applyFont="1" applyFill="1" applyBorder="1" applyAlignment="1">
      <alignment horizontal="center" wrapText="1"/>
    </xf>
    <xf numFmtId="0" fontId="5" fillId="0" borderId="0" xfId="0" applyFont="1" applyFill="1" applyBorder="1" applyAlignment="1">
      <alignment wrapText="1"/>
    </xf>
    <xf numFmtId="0" fontId="3" fillId="24" borderId="0" xfId="0" applyFont="1" applyFill="1" applyBorder="1" applyAlignment="1">
      <alignment horizontal="center" vertical="center" wrapText="1"/>
    </xf>
    <xf numFmtId="0" fontId="9" fillId="0" borderId="11" xfId="0" applyFont="1" applyBorder="1" applyAlignment="1">
      <alignment/>
    </xf>
    <xf numFmtId="0" fontId="9" fillId="25" borderId="11" xfId="0" applyFont="1" applyFill="1" applyBorder="1" applyAlignment="1">
      <alignment/>
    </xf>
    <xf numFmtId="0" fontId="8" fillId="25" borderId="11" xfId="0" applyFont="1" applyFill="1" applyBorder="1" applyAlignment="1">
      <alignment/>
    </xf>
    <xf numFmtId="0" fontId="8" fillId="24" borderId="10" xfId="0" applyFont="1" applyFill="1" applyBorder="1" applyAlignment="1">
      <alignment vertical="center" wrapText="1"/>
    </xf>
    <xf numFmtId="0" fontId="7" fillId="0" borderId="10" xfId="0" applyFont="1" applyFill="1" applyBorder="1" applyAlignment="1">
      <alignment/>
    </xf>
    <xf numFmtId="0" fontId="8" fillId="0" borderId="10" xfId="0" applyFont="1" applyFill="1" applyBorder="1" applyAlignment="1">
      <alignment/>
    </xf>
    <xf numFmtId="0" fontId="3" fillId="24" borderId="27" xfId="0" applyFont="1" applyFill="1" applyBorder="1" applyAlignment="1">
      <alignment horizontal="left" vertical="center" wrapText="1"/>
    </xf>
    <xf numFmtId="0" fontId="3" fillId="24" borderId="11" xfId="0" applyFont="1" applyFill="1" applyBorder="1" applyAlignment="1">
      <alignment vertical="center" wrapText="1"/>
    </xf>
    <xf numFmtId="0" fontId="24" fillId="24" borderId="11" xfId="0" applyFont="1" applyFill="1" applyBorder="1" applyAlignment="1">
      <alignment horizontal="left" vertical="center" wrapText="1"/>
    </xf>
    <xf numFmtId="0" fontId="5" fillId="24" borderId="11" xfId="0" applyFont="1" applyFill="1" applyBorder="1" applyAlignment="1">
      <alignment horizontal="center" vertical="center" textRotation="90" wrapText="1"/>
    </xf>
    <xf numFmtId="0" fontId="6" fillId="24" borderId="13" xfId="0" applyFont="1" applyFill="1" applyBorder="1" applyAlignment="1">
      <alignment horizontal="center" vertical="center" textRotation="90" wrapText="1"/>
    </xf>
    <xf numFmtId="0" fontId="3" fillId="24" borderId="14"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14" xfId="0" applyFont="1" applyFill="1" applyBorder="1" applyAlignment="1">
      <alignment horizontal="left" wrapText="1"/>
    </xf>
    <xf numFmtId="0" fontId="3" fillId="24" borderId="15" xfId="0" applyFont="1" applyFill="1" applyBorder="1" applyAlignment="1">
      <alignment horizontal="left" wrapText="1"/>
    </xf>
    <xf numFmtId="0" fontId="3" fillId="24" borderId="28" xfId="0" applyFont="1" applyFill="1" applyBorder="1" applyAlignment="1">
      <alignment horizontal="left" vertical="center" wrapText="1"/>
    </xf>
    <xf numFmtId="0" fontId="5" fillId="24" borderId="11" xfId="0" applyFont="1" applyFill="1" applyBorder="1" applyAlignment="1">
      <alignment horizontal="left" vertical="center" wrapText="1"/>
    </xf>
    <xf numFmtId="0" fontId="3" fillId="24" borderId="11" xfId="0" applyFont="1" applyFill="1" applyBorder="1" applyAlignment="1">
      <alignment horizontal="left" vertical="center" wrapText="1"/>
    </xf>
    <xf numFmtId="0" fontId="3" fillId="24" borderId="11" xfId="0" applyFont="1" applyFill="1" applyBorder="1" applyAlignment="1">
      <alignment horizontal="center" vertical="center" textRotation="90" wrapText="1"/>
    </xf>
    <xf numFmtId="0" fontId="3" fillId="24" borderId="14" xfId="0" applyFont="1" applyFill="1" applyBorder="1" applyAlignment="1">
      <alignment horizontal="left" vertical="center" wrapText="1"/>
    </xf>
    <xf numFmtId="0" fontId="3" fillId="24" borderId="15" xfId="0" applyFont="1" applyFill="1" applyBorder="1" applyAlignment="1">
      <alignment horizontal="left" vertical="center" wrapText="1"/>
    </xf>
    <xf numFmtId="0" fontId="3" fillId="24" borderId="13" xfId="0" applyFont="1" applyFill="1" applyBorder="1" applyAlignment="1">
      <alignment horizontal="center" vertical="center" textRotation="90" wrapText="1"/>
    </xf>
    <xf numFmtId="0" fontId="3" fillId="24" borderId="29" xfId="0" applyFont="1" applyFill="1" applyBorder="1" applyAlignment="1">
      <alignment horizontal="center" vertical="center" textRotation="90" wrapText="1"/>
    </xf>
    <xf numFmtId="0" fontId="3" fillId="24" borderId="12" xfId="0" applyFont="1" applyFill="1" applyBorder="1" applyAlignment="1">
      <alignment horizontal="center" vertical="center" textRotation="90" wrapText="1"/>
    </xf>
    <xf numFmtId="0" fontId="5" fillId="24" borderId="14" xfId="0" applyFont="1" applyFill="1" applyBorder="1" applyAlignment="1">
      <alignment horizontal="left" vertical="center" wrapText="1"/>
    </xf>
    <xf numFmtId="0" fontId="5" fillId="24" borderId="30" xfId="0" applyFont="1" applyFill="1" applyBorder="1" applyAlignment="1">
      <alignment horizontal="left" vertical="center" wrapText="1"/>
    </xf>
    <xf numFmtId="0" fontId="5" fillId="24" borderId="15" xfId="0" applyFont="1" applyFill="1" applyBorder="1" applyAlignment="1">
      <alignment horizontal="left" vertical="center" wrapText="1"/>
    </xf>
    <xf numFmtId="0" fontId="6" fillId="24" borderId="29" xfId="0" applyFont="1" applyFill="1" applyBorder="1" applyAlignment="1">
      <alignment horizontal="center" vertical="center" textRotation="90" wrapText="1"/>
    </xf>
    <xf numFmtId="0" fontId="6" fillId="24" borderId="12" xfId="0" applyFont="1" applyFill="1" applyBorder="1" applyAlignment="1">
      <alignment horizontal="center" vertical="center" textRotation="90" wrapText="1"/>
    </xf>
    <xf numFmtId="0" fontId="8" fillId="0" borderId="0" xfId="0" applyFont="1" applyFill="1" applyAlignment="1">
      <alignment horizontal="left" wrapText="1"/>
    </xf>
    <xf numFmtId="0" fontId="5" fillId="0" borderId="10" xfId="0" applyFont="1" applyFill="1" applyBorder="1" applyAlignment="1">
      <alignment horizontal="left" wrapText="1"/>
    </xf>
    <xf numFmtId="0" fontId="7" fillId="24" borderId="11"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24" borderId="29"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3" fillId="0" borderId="0" xfId="0" applyFont="1" applyFill="1" applyAlignment="1">
      <alignment wrapText="1"/>
    </xf>
    <xf numFmtId="0" fontId="5" fillId="0" borderId="0" xfId="0" applyFont="1" applyFill="1" applyAlignment="1">
      <alignment horizontal="right" wrapText="1"/>
    </xf>
    <xf numFmtId="0" fontId="6" fillId="24" borderId="11" xfId="0" applyFont="1" applyFill="1" applyBorder="1" applyAlignment="1">
      <alignment horizontal="center" vertical="center" wrapText="1"/>
    </xf>
    <xf numFmtId="0" fontId="6" fillId="24" borderId="11" xfId="0" applyFont="1" applyFill="1" applyBorder="1" applyAlignment="1">
      <alignment horizontal="center" vertical="center" textRotation="90" wrapText="1"/>
    </xf>
    <xf numFmtId="0" fontId="6" fillId="24" borderId="11" xfId="0" applyFont="1" applyFill="1" applyBorder="1" applyAlignment="1">
      <alignment horizontal="center" wrapText="1"/>
    </xf>
    <xf numFmtId="0" fontId="6" fillId="24" borderId="14"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4" xfId="0" applyFont="1" applyFill="1" applyBorder="1" applyAlignment="1">
      <alignment horizontal="center" vertical="center" wrapText="1" shrinkToFit="1"/>
    </xf>
    <xf numFmtId="0" fontId="6" fillId="24" borderId="30" xfId="0" applyFont="1" applyFill="1" applyBorder="1" applyAlignment="1">
      <alignment horizontal="center" vertical="center" wrapText="1" shrinkToFit="1"/>
    </xf>
    <xf numFmtId="0" fontId="6" fillId="24" borderId="15" xfId="0" applyFont="1" applyFill="1" applyBorder="1" applyAlignment="1">
      <alignment horizontal="center" vertical="center" wrapText="1" shrinkToFit="1"/>
    </xf>
    <xf numFmtId="0" fontId="3" fillId="24" borderId="11" xfId="0" applyFont="1" applyFill="1" applyBorder="1" applyAlignment="1">
      <alignment horizontal="center" vertical="center" wrapText="1"/>
    </xf>
    <xf numFmtId="0" fontId="3" fillId="24" borderId="30" xfId="0" applyFont="1" applyFill="1" applyBorder="1" applyAlignment="1">
      <alignment horizontal="left" vertical="center" wrapText="1"/>
    </xf>
    <xf numFmtId="0" fontId="3" fillId="24" borderId="14" xfId="0" applyFont="1" applyFill="1" applyBorder="1" applyAlignment="1">
      <alignment horizontal="center" wrapText="1"/>
    </xf>
    <xf numFmtId="0" fontId="3" fillId="24" borderId="15" xfId="0" applyFont="1" applyFill="1" applyBorder="1" applyAlignment="1">
      <alignment horizontal="center" wrapText="1"/>
    </xf>
    <xf numFmtId="0" fontId="24" fillId="24" borderId="11" xfId="0" applyFont="1" applyFill="1" applyBorder="1" applyAlignment="1">
      <alignment horizontal="left" vertical="center" wrapText="1"/>
    </xf>
    <xf numFmtId="0" fontId="3" fillId="24" borderId="14" xfId="0" applyNumberFormat="1" applyFont="1" applyFill="1" applyBorder="1" applyAlignment="1">
      <alignment horizontal="left" vertical="center" wrapText="1"/>
    </xf>
    <xf numFmtId="0" fontId="3" fillId="24" borderId="30" xfId="0" applyNumberFormat="1" applyFont="1" applyFill="1" applyBorder="1" applyAlignment="1">
      <alignment horizontal="left" vertical="center" wrapText="1"/>
    </xf>
    <xf numFmtId="0" fontId="3" fillId="24" borderId="15" xfId="0" applyNumberFormat="1" applyFont="1" applyFill="1" applyBorder="1" applyAlignment="1">
      <alignment horizontal="left" vertical="center" wrapText="1"/>
    </xf>
    <xf numFmtId="0" fontId="3" fillId="24" borderId="28" xfId="0" applyNumberFormat="1" applyFont="1" applyFill="1" applyBorder="1" applyAlignment="1">
      <alignment horizontal="left" vertical="center" wrapText="1"/>
    </xf>
    <xf numFmtId="0" fontId="3" fillId="24" borderId="31" xfId="0" applyNumberFormat="1" applyFont="1" applyFill="1" applyBorder="1" applyAlignment="1">
      <alignment horizontal="left" vertical="center" wrapText="1"/>
    </xf>
    <xf numFmtId="0" fontId="3" fillId="24" borderId="27" xfId="0" applyNumberFormat="1" applyFont="1" applyFill="1" applyBorder="1" applyAlignment="1">
      <alignment horizontal="left" vertical="center" wrapText="1"/>
    </xf>
    <xf numFmtId="0" fontId="7" fillId="0" borderId="0" xfId="0" applyFont="1" applyFill="1" applyAlignment="1">
      <alignment horizontal="right" wrapText="1"/>
    </xf>
    <xf numFmtId="0" fontId="7" fillId="0" borderId="0" xfId="0" applyFont="1" applyFill="1" applyAlignment="1">
      <alignment horizontal="right"/>
    </xf>
    <xf numFmtId="22" fontId="6" fillId="0" borderId="0" xfId="0" applyNumberFormat="1" applyFont="1" applyFill="1" applyAlignment="1">
      <alignment horizontal="right"/>
    </xf>
    <xf numFmtId="0" fontId="6" fillId="0" borderId="0" xfId="0" applyFont="1" applyFill="1" applyAlignment="1">
      <alignment horizontal="right"/>
    </xf>
    <xf numFmtId="0" fontId="6" fillId="0" borderId="1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xf>
    <xf numFmtId="0" fontId="6" fillId="0" borderId="30" xfId="0" applyFont="1" applyFill="1" applyBorder="1" applyAlignment="1">
      <alignment horizontal="center"/>
    </xf>
    <xf numFmtId="0" fontId="0" fillId="0" borderId="11" xfId="0" applyFont="1" applyFill="1" applyBorder="1" applyAlignment="1">
      <alignment/>
    </xf>
    <xf numFmtId="0" fontId="6" fillId="0" borderId="13" xfId="0" applyFont="1" applyFill="1" applyBorder="1" applyAlignment="1">
      <alignment horizontal="center" wrapText="1"/>
    </xf>
    <xf numFmtId="0" fontId="6" fillId="0" borderId="29" xfId="0" applyFont="1" applyFill="1" applyBorder="1" applyAlignment="1">
      <alignment horizontal="center" wrapText="1"/>
    </xf>
    <xf numFmtId="0" fontId="6" fillId="0" borderId="12" xfId="0" applyFont="1" applyFill="1" applyBorder="1" applyAlignment="1">
      <alignment horizontal="center" wrapText="1"/>
    </xf>
    <xf numFmtId="0" fontId="8" fillId="0" borderId="0" xfId="0" applyFont="1" applyFill="1" applyAlignment="1">
      <alignment horizontal="right" wrapText="1"/>
    </xf>
    <xf numFmtId="0" fontId="8" fillId="0" borderId="0" xfId="0" applyFont="1" applyFill="1" applyAlignment="1">
      <alignment horizontal="right"/>
    </xf>
    <xf numFmtId="0" fontId="11" fillId="0" borderId="0" xfId="0" applyFont="1" applyFill="1" applyAlignment="1">
      <alignment horizontal="left"/>
    </xf>
    <xf numFmtId="0" fontId="11" fillId="0" borderId="0" xfId="0" applyFont="1" applyFill="1" applyAlignment="1">
      <alignment wrapText="1"/>
    </xf>
    <xf numFmtId="0" fontId="10" fillId="0" borderId="0" xfId="0" applyFont="1" applyFill="1" applyAlignment="1">
      <alignment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Alignment="1">
      <alignment horizontal="left"/>
    </xf>
    <xf numFmtId="0" fontId="8" fillId="0" borderId="10" xfId="0" applyFont="1" applyBorder="1" applyAlignment="1">
      <alignment horizontal="left"/>
    </xf>
    <xf numFmtId="0" fontId="10" fillId="0" borderId="1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2" fillId="0" borderId="0" xfId="54" applyFont="1" applyFill="1" applyAlignment="1">
      <alignment horizontal="center"/>
      <protection/>
    </xf>
    <xf numFmtId="0" fontId="21" fillId="0" borderId="0" xfId="54" applyFont="1" applyAlignment="1">
      <alignment horizontal="center"/>
      <protection/>
    </xf>
    <xf numFmtId="0" fontId="17" fillId="0" borderId="0" xfId="54" applyFont="1" applyAlignment="1">
      <alignment horizontal="center"/>
      <protection/>
    </xf>
    <xf numFmtId="0" fontId="16" fillId="0" borderId="0" xfId="54" applyFont="1" applyAlignment="1">
      <alignment horizontal="center"/>
      <protection/>
    </xf>
    <xf numFmtId="0" fontId="14" fillId="0" borderId="0" xfId="0" applyFont="1" applyFill="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1e-kchs1" xfId="53"/>
    <cellStyle name="Обычный_1e-mvd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9</xdr:row>
      <xdr:rowOff>0</xdr:rowOff>
    </xdr:from>
    <xdr:to>
      <xdr:col>15</xdr:col>
      <xdr:colOff>161925</xdr:colOff>
      <xdr:row>9</xdr:row>
      <xdr:rowOff>0</xdr:rowOff>
    </xdr:to>
    <xdr:sp>
      <xdr:nvSpPr>
        <xdr:cNvPr id="1" name="Line 1"/>
        <xdr:cNvSpPr>
          <a:spLocks/>
        </xdr:cNvSpPr>
      </xdr:nvSpPr>
      <xdr:spPr>
        <a:xfrm>
          <a:off x="10506075" y="11334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G277"/>
  <sheetViews>
    <sheetView tabSelected="1" view="pageBreakPreview" zoomScaleSheetLayoutView="100" zoomScalePageLayoutView="0" workbookViewId="0" topLeftCell="A1">
      <pane xSplit="4" ySplit="8" topLeftCell="E231" activePane="bottomRight" state="frozen"/>
      <selection pane="topLeft" activeCell="A1" sqref="A1"/>
      <selection pane="topRight" activeCell="E1" sqref="E1"/>
      <selection pane="bottomLeft" activeCell="A9" sqref="A9"/>
      <selection pane="bottomRight" activeCell="B234" sqref="B234:D234"/>
    </sheetView>
  </sheetViews>
  <sheetFormatPr defaultColWidth="9.00390625" defaultRowHeight="12.75"/>
  <cols>
    <col min="1" max="1" width="5.25390625" style="5" customWidth="1"/>
    <col min="2" max="2" width="5.875" style="5" customWidth="1"/>
    <col min="3" max="3" width="5.25390625" style="5" customWidth="1"/>
    <col min="4" max="4" width="37.75390625" style="5" customWidth="1"/>
    <col min="5" max="5" width="3.75390625" style="6" customWidth="1"/>
    <col min="6" max="6" width="5.625" style="5" customWidth="1"/>
    <col min="7" max="7" width="4.125" style="5" customWidth="1"/>
    <col min="8" max="8" width="6.25390625" style="5" customWidth="1"/>
    <col min="9" max="9" width="5.25390625" style="5" customWidth="1"/>
    <col min="10" max="10" width="5.875" style="5" customWidth="1"/>
    <col min="11" max="11" width="4.25390625" style="5" customWidth="1"/>
    <col min="12" max="12" width="5.00390625" style="5" customWidth="1"/>
    <col min="13" max="13" width="6.25390625" style="5" customWidth="1"/>
    <col min="14" max="14" width="6.00390625" style="5" customWidth="1"/>
    <col min="15" max="15" width="6.125" style="5" customWidth="1"/>
    <col min="16" max="16" width="7.375" style="5" customWidth="1"/>
    <col min="17" max="17" width="5.875" style="5" customWidth="1"/>
    <col min="18" max="18" width="6.00390625" style="5" customWidth="1"/>
    <col min="19" max="20" width="5.375" style="5" customWidth="1"/>
    <col min="21" max="21" width="5.625" style="5" customWidth="1"/>
    <col min="22" max="22" width="4.25390625" style="5" customWidth="1"/>
    <col min="23" max="23" width="5.125" style="5" customWidth="1"/>
    <col min="24" max="24" width="6.00390625" style="5" customWidth="1"/>
    <col min="25" max="25" width="4.625" style="5" customWidth="1"/>
    <col min="26" max="27" width="4.875" style="5" customWidth="1"/>
    <col min="28" max="28" width="4.375" style="5" customWidth="1"/>
    <col min="29" max="29" width="5.875" style="5" customWidth="1"/>
    <col min="30" max="31" width="5.375" style="4" customWidth="1"/>
    <col min="32" max="32" width="7.25390625" style="4" customWidth="1"/>
    <col min="33" max="33" width="9.00390625" style="4" customWidth="1"/>
    <col min="34" max="34" width="4.625" style="4" customWidth="1"/>
    <col min="35" max="36" width="5.375" style="5" customWidth="1"/>
    <col min="37" max="37" width="4.125" style="5" customWidth="1"/>
    <col min="38" max="38" width="6.75390625" style="5" customWidth="1"/>
    <col min="39" max="40" width="5.375" style="5" customWidth="1"/>
    <col min="41" max="41" width="5.875" style="5" customWidth="1"/>
    <col min="42" max="42" width="5.625" style="5" customWidth="1"/>
    <col min="43" max="44" width="5.25390625" style="5" customWidth="1"/>
    <col min="45" max="45" width="10.00390625" style="5" bestFit="1" customWidth="1"/>
    <col min="46" max="46" width="7.75390625" style="5" customWidth="1"/>
    <col min="47" max="47" width="6.875" style="5" customWidth="1"/>
    <col min="48" max="48" width="8.75390625" style="5" customWidth="1"/>
    <col min="49" max="49" width="8.00390625" style="5" customWidth="1"/>
    <col min="50" max="50" width="7.125" style="5" customWidth="1"/>
    <col min="51" max="51" width="9.00390625" style="5" customWidth="1"/>
    <col min="52" max="52" width="7.125" style="5" customWidth="1"/>
    <col min="53" max="53" width="6.875" style="5" customWidth="1"/>
    <col min="54" max="54" width="5.625" style="5" customWidth="1"/>
    <col min="55" max="55" width="5.25390625" style="5" customWidth="1"/>
    <col min="56" max="56" width="5.625" style="5" customWidth="1"/>
    <col min="57" max="57" width="6.125" style="5" customWidth="1"/>
    <col min="58" max="58" width="6.00390625" style="5" customWidth="1"/>
    <col min="59" max="16384" width="9.125" style="5" customWidth="1"/>
  </cols>
  <sheetData>
    <row r="1" spans="20:29" ht="5.25" customHeight="1">
      <c r="T1" s="160"/>
      <c r="U1" s="160"/>
      <c r="V1" s="160"/>
      <c r="W1" s="160"/>
      <c r="X1" s="160"/>
      <c r="AC1" s="5" t="s">
        <v>421</v>
      </c>
    </row>
    <row r="2" spans="1:49" s="2" customFormat="1" ht="28.5" customHeight="1">
      <c r="A2" s="154" t="s">
        <v>226</v>
      </c>
      <c r="B2" s="154"/>
      <c r="C2" s="154"/>
      <c r="D2" s="154"/>
      <c r="E2" s="154"/>
      <c r="F2" s="10"/>
      <c r="G2" s="10"/>
      <c r="H2" s="8"/>
      <c r="I2" s="8"/>
      <c r="J2" s="8"/>
      <c r="K2" s="8"/>
      <c r="L2" s="8"/>
      <c r="M2" s="8"/>
      <c r="U2" s="161"/>
      <c r="V2" s="161"/>
      <c r="W2" s="161"/>
      <c r="X2" s="161"/>
      <c r="Y2" s="8"/>
      <c r="AD2" s="3"/>
      <c r="AE2" s="3"/>
      <c r="AF2" s="3"/>
      <c r="AG2" s="3"/>
      <c r="AH2" s="3"/>
      <c r="AQ2" s="8"/>
      <c r="AR2" s="8"/>
      <c r="AS2" s="8"/>
      <c r="AT2" s="8"/>
      <c r="AU2" s="8"/>
      <c r="AV2" s="8"/>
      <c r="AW2" s="8"/>
    </row>
    <row r="3" spans="1:59" s="2" customFormat="1" ht="27.75" customHeight="1">
      <c r="A3" s="155" t="s">
        <v>418</v>
      </c>
      <c r="B3" s="155"/>
      <c r="C3" s="155"/>
      <c r="D3" s="155"/>
      <c r="E3" s="155"/>
      <c r="F3" s="11"/>
      <c r="G3" s="11"/>
      <c r="H3" s="11"/>
      <c r="I3" s="11"/>
      <c r="AD3" s="4"/>
      <c r="AE3" s="4"/>
      <c r="AF3" s="4"/>
      <c r="AG3" s="4"/>
      <c r="AH3" s="4"/>
      <c r="AM3" s="123"/>
      <c r="AN3" s="123"/>
      <c r="AO3" s="124"/>
      <c r="AP3" s="124"/>
      <c r="AQ3" s="124"/>
      <c r="AR3" s="124"/>
      <c r="AS3" s="124"/>
      <c r="AT3" s="124"/>
      <c r="AU3" s="124"/>
      <c r="AV3" s="124"/>
      <c r="AW3" s="124"/>
      <c r="AX3" s="124"/>
      <c r="AY3" s="128"/>
      <c r="AZ3" s="128"/>
      <c r="BA3" s="128"/>
      <c r="BB3" s="128"/>
      <c r="BC3" s="128"/>
      <c r="BD3" s="128"/>
      <c r="BE3" s="128"/>
      <c r="BF3" s="128"/>
      <c r="BG3" s="123"/>
    </row>
    <row r="4" spans="1:58" s="72" customFormat="1" ht="30.75" customHeight="1">
      <c r="A4" s="156" t="s">
        <v>0</v>
      </c>
      <c r="B4" s="156"/>
      <c r="C4" s="156"/>
      <c r="D4" s="156"/>
      <c r="E4" s="157"/>
      <c r="F4" s="135" t="s">
        <v>39</v>
      </c>
      <c r="G4" s="135" t="s">
        <v>1</v>
      </c>
      <c r="H4" s="135" t="s">
        <v>94</v>
      </c>
      <c r="I4" s="135" t="s">
        <v>6</v>
      </c>
      <c r="J4" s="135" t="s">
        <v>7</v>
      </c>
      <c r="K4" s="167" t="s">
        <v>40</v>
      </c>
      <c r="L4" s="168"/>
      <c r="M4" s="168"/>
      <c r="N4" s="169"/>
      <c r="O4" s="135" t="s">
        <v>41</v>
      </c>
      <c r="P4" s="119" t="s">
        <v>40</v>
      </c>
      <c r="Q4" s="162" t="s">
        <v>42</v>
      </c>
      <c r="R4" s="162"/>
      <c r="S4" s="162"/>
      <c r="T4" s="162"/>
      <c r="U4" s="162"/>
      <c r="V4" s="162"/>
      <c r="W4" s="162"/>
      <c r="X4" s="162"/>
      <c r="Y4" s="162"/>
      <c r="Z4" s="135" t="s">
        <v>43</v>
      </c>
      <c r="AA4" s="135" t="s">
        <v>372</v>
      </c>
      <c r="AB4" s="135" t="s">
        <v>44</v>
      </c>
      <c r="AC4" s="135" t="s">
        <v>45</v>
      </c>
      <c r="AD4" s="164" t="s">
        <v>58</v>
      </c>
      <c r="AE4" s="164"/>
      <c r="AF4" s="164"/>
      <c r="AG4" s="164"/>
      <c r="AH4" s="135" t="s">
        <v>420</v>
      </c>
      <c r="AI4" s="135" t="s">
        <v>403</v>
      </c>
      <c r="AJ4" s="135" t="s">
        <v>120</v>
      </c>
      <c r="AK4" s="135" t="s">
        <v>47</v>
      </c>
      <c r="AL4" s="135" t="s">
        <v>48</v>
      </c>
      <c r="AM4" s="122" t="s">
        <v>46</v>
      </c>
      <c r="AN4" s="163" t="s">
        <v>32</v>
      </c>
      <c r="AO4" s="162" t="s">
        <v>49</v>
      </c>
      <c r="AP4" s="162"/>
      <c r="AQ4" s="162"/>
      <c r="AR4" s="162"/>
      <c r="AS4" s="162"/>
      <c r="AT4" s="162"/>
      <c r="AU4" s="162"/>
      <c r="AV4" s="162"/>
      <c r="AW4" s="162"/>
      <c r="AX4" s="162"/>
      <c r="AY4" s="162"/>
      <c r="AZ4" s="162"/>
      <c r="BA4" s="162"/>
      <c r="BB4" s="163" t="s">
        <v>95</v>
      </c>
      <c r="BC4" s="163" t="s">
        <v>50</v>
      </c>
      <c r="BD4" s="162" t="s">
        <v>51</v>
      </c>
      <c r="BE4" s="162"/>
      <c r="BF4" s="162"/>
    </row>
    <row r="5" spans="1:58" s="72" customFormat="1" ht="24.75" customHeight="1">
      <c r="A5" s="156"/>
      <c r="B5" s="156"/>
      <c r="C5" s="156"/>
      <c r="D5" s="156"/>
      <c r="E5" s="158"/>
      <c r="F5" s="152"/>
      <c r="G5" s="152"/>
      <c r="H5" s="152"/>
      <c r="I5" s="152"/>
      <c r="J5" s="152"/>
      <c r="K5" s="135" t="s">
        <v>96</v>
      </c>
      <c r="L5" s="135" t="s">
        <v>52</v>
      </c>
      <c r="M5" s="135" t="s">
        <v>111</v>
      </c>
      <c r="N5" s="135" t="s">
        <v>53</v>
      </c>
      <c r="O5" s="152"/>
      <c r="P5" s="135" t="s">
        <v>54</v>
      </c>
      <c r="Q5" s="135" t="s">
        <v>30</v>
      </c>
      <c r="R5" s="117" t="s">
        <v>55</v>
      </c>
      <c r="S5" s="135" t="s">
        <v>4</v>
      </c>
      <c r="T5" s="135" t="s">
        <v>31</v>
      </c>
      <c r="U5" s="165" t="s">
        <v>291</v>
      </c>
      <c r="V5" s="166"/>
      <c r="W5" s="135" t="s">
        <v>294</v>
      </c>
      <c r="X5" s="165" t="s">
        <v>292</v>
      </c>
      <c r="Y5" s="166"/>
      <c r="Z5" s="152"/>
      <c r="AA5" s="152"/>
      <c r="AB5" s="152"/>
      <c r="AC5" s="152"/>
      <c r="AD5" s="135" t="s">
        <v>118</v>
      </c>
      <c r="AE5" s="135" t="s">
        <v>56</v>
      </c>
      <c r="AF5" s="135" t="s">
        <v>119</v>
      </c>
      <c r="AG5" s="135" t="s">
        <v>257</v>
      </c>
      <c r="AH5" s="152"/>
      <c r="AI5" s="152"/>
      <c r="AJ5" s="152"/>
      <c r="AK5" s="152"/>
      <c r="AL5" s="152"/>
      <c r="AM5" s="163" t="s">
        <v>57</v>
      </c>
      <c r="AN5" s="163"/>
      <c r="AO5" s="163" t="s">
        <v>97</v>
      </c>
      <c r="AP5" s="164" t="s">
        <v>58</v>
      </c>
      <c r="AQ5" s="164"/>
      <c r="AR5" s="163" t="s">
        <v>33</v>
      </c>
      <c r="AS5" s="163" t="s">
        <v>34</v>
      </c>
      <c r="AT5" s="163" t="s">
        <v>35</v>
      </c>
      <c r="AU5" s="163" t="s">
        <v>36</v>
      </c>
      <c r="AV5" s="163" t="s">
        <v>37</v>
      </c>
      <c r="AW5" s="163" t="s">
        <v>38</v>
      </c>
      <c r="AX5" s="163" t="s">
        <v>59</v>
      </c>
      <c r="AY5" s="163" t="s">
        <v>60</v>
      </c>
      <c r="AZ5" s="163" t="s">
        <v>61</v>
      </c>
      <c r="BA5" s="163" t="s">
        <v>62</v>
      </c>
      <c r="BB5" s="163"/>
      <c r="BC5" s="163"/>
      <c r="BD5" s="162"/>
      <c r="BE5" s="162"/>
      <c r="BF5" s="162"/>
    </row>
    <row r="6" spans="1:58" s="72" customFormat="1" ht="32.25" customHeight="1">
      <c r="A6" s="156"/>
      <c r="B6" s="156"/>
      <c r="C6" s="156"/>
      <c r="D6" s="156"/>
      <c r="E6" s="158"/>
      <c r="F6" s="152"/>
      <c r="G6" s="152"/>
      <c r="H6" s="152"/>
      <c r="I6" s="152"/>
      <c r="J6" s="152"/>
      <c r="K6" s="152"/>
      <c r="L6" s="152"/>
      <c r="M6" s="152"/>
      <c r="N6" s="152"/>
      <c r="O6" s="152"/>
      <c r="P6" s="152"/>
      <c r="Q6" s="152"/>
      <c r="R6" s="135" t="s">
        <v>63</v>
      </c>
      <c r="S6" s="152"/>
      <c r="T6" s="152"/>
      <c r="U6" s="135" t="s">
        <v>64</v>
      </c>
      <c r="V6" s="135" t="s">
        <v>117</v>
      </c>
      <c r="W6" s="152"/>
      <c r="X6" s="135" t="s">
        <v>64</v>
      </c>
      <c r="Y6" s="135" t="s">
        <v>117</v>
      </c>
      <c r="Z6" s="152"/>
      <c r="AA6" s="152"/>
      <c r="AB6" s="152"/>
      <c r="AC6" s="152"/>
      <c r="AD6" s="152"/>
      <c r="AE6" s="152"/>
      <c r="AF6" s="152"/>
      <c r="AG6" s="152"/>
      <c r="AH6" s="152"/>
      <c r="AI6" s="152"/>
      <c r="AJ6" s="152"/>
      <c r="AK6" s="152"/>
      <c r="AL6" s="152"/>
      <c r="AM6" s="163"/>
      <c r="AN6" s="163"/>
      <c r="AO6" s="163"/>
      <c r="AP6" s="163" t="s">
        <v>98</v>
      </c>
      <c r="AQ6" s="163" t="s">
        <v>99</v>
      </c>
      <c r="AR6" s="163"/>
      <c r="AS6" s="163"/>
      <c r="AT6" s="163"/>
      <c r="AU6" s="163"/>
      <c r="AV6" s="163"/>
      <c r="AW6" s="163"/>
      <c r="AX6" s="163"/>
      <c r="AY6" s="163"/>
      <c r="AZ6" s="163"/>
      <c r="BA6" s="163"/>
      <c r="BB6" s="163"/>
      <c r="BC6" s="163"/>
      <c r="BD6" s="163" t="s">
        <v>65</v>
      </c>
      <c r="BE6" s="163" t="s">
        <v>66</v>
      </c>
      <c r="BF6" s="163" t="s">
        <v>67</v>
      </c>
    </row>
    <row r="7" spans="1:58" s="72" customFormat="1" ht="69.75" customHeight="1">
      <c r="A7" s="156"/>
      <c r="B7" s="156"/>
      <c r="C7" s="156"/>
      <c r="D7" s="156"/>
      <c r="E7" s="159"/>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63"/>
      <c r="AN7" s="163"/>
      <c r="AO7" s="163"/>
      <c r="AP7" s="163"/>
      <c r="AQ7" s="163"/>
      <c r="AR7" s="163"/>
      <c r="AS7" s="163"/>
      <c r="AT7" s="163"/>
      <c r="AU7" s="163"/>
      <c r="AV7" s="163"/>
      <c r="AW7" s="163"/>
      <c r="AX7" s="163"/>
      <c r="AY7" s="163"/>
      <c r="AZ7" s="163"/>
      <c r="BA7" s="163"/>
      <c r="BB7" s="163"/>
      <c r="BC7" s="163"/>
      <c r="BD7" s="163"/>
      <c r="BE7" s="163"/>
      <c r="BF7" s="163"/>
    </row>
    <row r="8" spans="1:58" s="74" customFormat="1" ht="19.5" customHeight="1">
      <c r="A8" s="170" t="s">
        <v>68</v>
      </c>
      <c r="B8" s="170"/>
      <c r="C8" s="170"/>
      <c r="D8" s="170"/>
      <c r="E8" s="118" t="s">
        <v>69</v>
      </c>
      <c r="F8" s="73">
        <v>1</v>
      </c>
      <c r="G8" s="73">
        <v>2</v>
      </c>
      <c r="H8" s="73">
        <v>3</v>
      </c>
      <c r="I8" s="73">
        <v>4</v>
      </c>
      <c r="J8" s="73">
        <v>5</v>
      </c>
      <c r="K8" s="73">
        <v>6</v>
      </c>
      <c r="L8" s="73">
        <v>7</v>
      </c>
      <c r="M8" s="73">
        <v>8</v>
      </c>
      <c r="N8" s="73">
        <v>9</v>
      </c>
      <c r="O8" s="73">
        <v>10</v>
      </c>
      <c r="P8" s="73">
        <v>11</v>
      </c>
      <c r="Q8" s="73">
        <v>12</v>
      </c>
      <c r="R8" s="73">
        <v>13</v>
      </c>
      <c r="S8" s="73">
        <v>14</v>
      </c>
      <c r="T8" s="73">
        <v>15</v>
      </c>
      <c r="U8" s="73">
        <v>16</v>
      </c>
      <c r="V8" s="73">
        <v>17</v>
      </c>
      <c r="W8" s="73">
        <v>18</v>
      </c>
      <c r="X8" s="73">
        <v>19</v>
      </c>
      <c r="Y8" s="73">
        <v>20</v>
      </c>
      <c r="Z8" s="73">
        <v>21</v>
      </c>
      <c r="AA8" s="73">
        <v>22</v>
      </c>
      <c r="AB8" s="73">
        <v>23</v>
      </c>
      <c r="AC8" s="73">
        <v>24</v>
      </c>
      <c r="AD8" s="73">
        <v>25</v>
      </c>
      <c r="AE8" s="73">
        <v>26</v>
      </c>
      <c r="AF8" s="73">
        <v>27</v>
      </c>
      <c r="AG8" s="73">
        <v>28</v>
      </c>
      <c r="AH8" s="73">
        <v>29</v>
      </c>
      <c r="AI8" s="73">
        <v>30</v>
      </c>
      <c r="AJ8" s="73">
        <v>31</v>
      </c>
      <c r="AK8" s="73">
        <v>32</v>
      </c>
      <c r="AL8" s="73">
        <v>33</v>
      </c>
      <c r="AM8" s="73">
        <v>34</v>
      </c>
      <c r="AN8" s="73">
        <v>35</v>
      </c>
      <c r="AO8" s="73">
        <v>36</v>
      </c>
      <c r="AP8" s="73">
        <v>37</v>
      </c>
      <c r="AQ8" s="73">
        <v>38</v>
      </c>
      <c r="AR8" s="73">
        <v>39</v>
      </c>
      <c r="AS8" s="73">
        <v>40</v>
      </c>
      <c r="AT8" s="73">
        <v>41</v>
      </c>
      <c r="AU8" s="73">
        <v>42</v>
      </c>
      <c r="AV8" s="73">
        <v>43</v>
      </c>
      <c r="AW8" s="73">
        <v>44</v>
      </c>
      <c r="AX8" s="73">
        <v>45</v>
      </c>
      <c r="AY8" s="73">
        <v>46</v>
      </c>
      <c r="AZ8" s="73">
        <v>47</v>
      </c>
      <c r="BA8" s="73">
        <v>48</v>
      </c>
      <c r="BB8" s="73">
        <v>49</v>
      </c>
      <c r="BC8" s="73">
        <v>50</v>
      </c>
      <c r="BD8" s="73">
        <v>51</v>
      </c>
      <c r="BE8" s="73">
        <v>52</v>
      </c>
      <c r="BF8" s="73">
        <v>53</v>
      </c>
    </row>
    <row r="9" spans="1:58" s="74" customFormat="1" ht="26.25" customHeight="1">
      <c r="A9" s="134" t="s">
        <v>133</v>
      </c>
      <c r="B9" s="142" t="s">
        <v>267</v>
      </c>
      <c r="C9" s="142"/>
      <c r="D9" s="142"/>
      <c r="E9" s="118">
        <v>1</v>
      </c>
      <c r="F9" s="73">
        <v>0</v>
      </c>
      <c r="G9" s="73">
        <v>0</v>
      </c>
      <c r="H9" s="73">
        <v>0</v>
      </c>
      <c r="I9" s="73">
        <v>0</v>
      </c>
      <c r="J9" s="73">
        <v>9</v>
      </c>
      <c r="K9" s="73">
        <v>0</v>
      </c>
      <c r="L9" s="73">
        <v>0</v>
      </c>
      <c r="M9" s="73">
        <v>0</v>
      </c>
      <c r="N9" s="73">
        <v>0</v>
      </c>
      <c r="O9" s="73">
        <v>0</v>
      </c>
      <c r="P9" s="73">
        <v>0</v>
      </c>
      <c r="Q9" s="73">
        <v>9</v>
      </c>
      <c r="R9" s="73">
        <v>1</v>
      </c>
      <c r="S9" s="73">
        <v>0</v>
      </c>
      <c r="T9" s="73">
        <v>0</v>
      </c>
      <c r="U9" s="73">
        <v>0</v>
      </c>
      <c r="V9" s="73">
        <v>0</v>
      </c>
      <c r="W9" s="73">
        <v>0</v>
      </c>
      <c r="X9" s="73">
        <v>0</v>
      </c>
      <c r="Y9" s="73">
        <v>0</v>
      </c>
      <c r="Z9" s="73">
        <v>0</v>
      </c>
      <c r="AA9" s="73">
        <v>0</v>
      </c>
      <c r="AB9" s="73">
        <v>0</v>
      </c>
      <c r="AC9" s="73">
        <v>0</v>
      </c>
      <c r="AD9" s="73">
        <v>0</v>
      </c>
      <c r="AE9" s="73">
        <v>0</v>
      </c>
      <c r="AF9" s="73">
        <v>0</v>
      </c>
      <c r="AG9" s="73">
        <v>0</v>
      </c>
      <c r="AH9" s="73">
        <v>0</v>
      </c>
      <c r="AI9" s="73">
        <v>9</v>
      </c>
      <c r="AJ9" s="73">
        <v>0</v>
      </c>
      <c r="AK9" s="73">
        <v>0</v>
      </c>
      <c r="AL9" s="73">
        <v>0</v>
      </c>
      <c r="AM9" s="73">
        <v>0</v>
      </c>
      <c r="AN9" s="73">
        <v>0</v>
      </c>
      <c r="AO9" s="73">
        <v>0</v>
      </c>
      <c r="AP9" s="73">
        <v>0</v>
      </c>
      <c r="AQ9" s="73">
        <v>0</v>
      </c>
      <c r="AR9" s="73">
        <v>0</v>
      </c>
      <c r="AS9" s="73">
        <v>16434881</v>
      </c>
      <c r="AT9" s="73">
        <v>0</v>
      </c>
      <c r="AU9" s="73">
        <v>0</v>
      </c>
      <c r="AV9" s="73">
        <v>0</v>
      </c>
      <c r="AW9" s="73">
        <v>0</v>
      </c>
      <c r="AX9" s="73">
        <v>0</v>
      </c>
      <c r="AY9" s="73">
        <v>0</v>
      </c>
      <c r="AZ9" s="73">
        <v>0</v>
      </c>
      <c r="BA9" s="73">
        <v>0</v>
      </c>
      <c r="BB9" s="73">
        <v>0</v>
      </c>
      <c r="BC9" s="73">
        <v>0</v>
      </c>
      <c r="BD9" s="73">
        <v>0</v>
      </c>
      <c r="BE9" s="73">
        <v>0</v>
      </c>
      <c r="BF9" s="73">
        <v>3</v>
      </c>
    </row>
    <row r="10" spans="1:58" s="74" customFormat="1" ht="69" customHeight="1">
      <c r="A10" s="134"/>
      <c r="B10" s="142" t="s">
        <v>268</v>
      </c>
      <c r="C10" s="142"/>
      <c r="D10" s="142"/>
      <c r="E10" s="118">
        <v>2</v>
      </c>
      <c r="F10" s="73">
        <v>0</v>
      </c>
      <c r="G10" s="73">
        <v>0</v>
      </c>
      <c r="H10" s="73">
        <v>0</v>
      </c>
      <c r="I10" s="73">
        <v>2</v>
      </c>
      <c r="J10" s="73">
        <v>51</v>
      </c>
      <c r="K10" s="73">
        <v>0</v>
      </c>
      <c r="L10" s="73">
        <v>3</v>
      </c>
      <c r="M10" s="73">
        <v>0</v>
      </c>
      <c r="N10" s="73">
        <v>0</v>
      </c>
      <c r="O10" s="73">
        <v>0</v>
      </c>
      <c r="P10" s="73">
        <v>0</v>
      </c>
      <c r="Q10" s="73">
        <v>50</v>
      </c>
      <c r="R10" s="73">
        <v>4</v>
      </c>
      <c r="S10" s="73">
        <v>0</v>
      </c>
      <c r="T10" s="73">
        <v>0</v>
      </c>
      <c r="U10" s="73">
        <v>0</v>
      </c>
      <c r="V10" s="73">
        <v>0</v>
      </c>
      <c r="W10" s="73">
        <v>0</v>
      </c>
      <c r="X10" s="73">
        <v>0</v>
      </c>
      <c r="Y10" s="73">
        <v>0</v>
      </c>
      <c r="Z10" s="73">
        <v>0</v>
      </c>
      <c r="AA10" s="73">
        <v>0</v>
      </c>
      <c r="AB10" s="73">
        <v>0</v>
      </c>
      <c r="AC10" s="73">
        <v>0</v>
      </c>
      <c r="AD10" s="73">
        <v>0</v>
      </c>
      <c r="AE10" s="73">
        <v>0</v>
      </c>
      <c r="AF10" s="73">
        <v>0</v>
      </c>
      <c r="AG10" s="73">
        <v>0</v>
      </c>
      <c r="AH10" s="73">
        <v>0</v>
      </c>
      <c r="AI10" s="73">
        <v>50</v>
      </c>
      <c r="AJ10" s="73">
        <v>0</v>
      </c>
      <c r="AK10" s="73">
        <v>0</v>
      </c>
      <c r="AL10" s="73">
        <v>0</v>
      </c>
      <c r="AM10" s="73">
        <v>0</v>
      </c>
      <c r="AN10" s="73">
        <v>0</v>
      </c>
      <c r="AO10" s="73">
        <v>0</v>
      </c>
      <c r="AP10" s="73">
        <v>0</v>
      </c>
      <c r="AQ10" s="73">
        <v>0</v>
      </c>
      <c r="AR10" s="73">
        <v>0</v>
      </c>
      <c r="AS10" s="73">
        <v>106318666.86</v>
      </c>
      <c r="AT10" s="73">
        <v>0</v>
      </c>
      <c r="AU10" s="73">
        <v>0</v>
      </c>
      <c r="AV10" s="73">
        <v>0</v>
      </c>
      <c r="AW10" s="73">
        <v>0</v>
      </c>
      <c r="AX10" s="73">
        <v>0</v>
      </c>
      <c r="AY10" s="73">
        <v>0</v>
      </c>
      <c r="AZ10" s="73">
        <v>0</v>
      </c>
      <c r="BA10" s="73">
        <v>0</v>
      </c>
      <c r="BB10" s="73">
        <v>0</v>
      </c>
      <c r="BC10" s="73">
        <v>0</v>
      </c>
      <c r="BD10" s="73">
        <v>0</v>
      </c>
      <c r="BE10" s="73">
        <v>0</v>
      </c>
      <c r="BF10" s="73">
        <v>5</v>
      </c>
    </row>
    <row r="11" spans="1:58" s="74" customFormat="1" ht="37.5" customHeight="1">
      <c r="A11" s="134"/>
      <c r="B11" s="142" t="s">
        <v>121</v>
      </c>
      <c r="C11" s="142"/>
      <c r="D11" s="142"/>
      <c r="E11" s="118">
        <v>3</v>
      </c>
      <c r="F11" s="73">
        <v>0</v>
      </c>
      <c r="G11" s="73">
        <v>0</v>
      </c>
      <c r="H11" s="73">
        <v>0</v>
      </c>
      <c r="I11" s="73">
        <v>0</v>
      </c>
      <c r="J11" s="73">
        <v>0</v>
      </c>
      <c r="K11" s="73">
        <v>0</v>
      </c>
      <c r="L11" s="73">
        <v>0</v>
      </c>
      <c r="M11" s="73">
        <v>0</v>
      </c>
      <c r="N11" s="73">
        <v>0</v>
      </c>
      <c r="O11" s="73">
        <v>0</v>
      </c>
      <c r="P11" s="73">
        <v>0</v>
      </c>
      <c r="Q11" s="73">
        <v>0</v>
      </c>
      <c r="R11" s="73">
        <v>0</v>
      </c>
      <c r="S11" s="73">
        <v>0</v>
      </c>
      <c r="T11" s="73">
        <v>0</v>
      </c>
      <c r="U11" s="73">
        <v>0</v>
      </c>
      <c r="V11" s="73">
        <v>0</v>
      </c>
      <c r="W11" s="73">
        <v>0</v>
      </c>
      <c r="X11" s="73">
        <v>0</v>
      </c>
      <c r="Y11" s="73">
        <v>0</v>
      </c>
      <c r="Z11" s="73">
        <v>0</v>
      </c>
      <c r="AA11" s="73">
        <v>0</v>
      </c>
      <c r="AB11" s="73">
        <v>0</v>
      </c>
      <c r="AC11" s="73">
        <v>0</v>
      </c>
      <c r="AD11" s="73">
        <v>0</v>
      </c>
      <c r="AE11" s="73">
        <v>0</v>
      </c>
      <c r="AF11" s="73">
        <v>0</v>
      </c>
      <c r="AG11" s="73">
        <v>0</v>
      </c>
      <c r="AH11" s="73">
        <v>0</v>
      </c>
      <c r="AI11" s="73">
        <v>0</v>
      </c>
      <c r="AJ11" s="73">
        <v>0</v>
      </c>
      <c r="AK11" s="73">
        <v>0</v>
      </c>
      <c r="AL11" s="73">
        <v>0</v>
      </c>
      <c r="AM11" s="73">
        <v>0</v>
      </c>
      <c r="AN11" s="73">
        <v>0</v>
      </c>
      <c r="AO11" s="73">
        <v>0</v>
      </c>
      <c r="AP11" s="73">
        <v>0</v>
      </c>
      <c r="AQ11" s="73">
        <v>0</v>
      </c>
      <c r="AR11" s="73">
        <v>0</v>
      </c>
      <c r="AS11" s="73">
        <v>0</v>
      </c>
      <c r="AT11" s="73">
        <v>0</v>
      </c>
      <c r="AU11" s="73">
        <v>0</v>
      </c>
      <c r="AV11" s="73">
        <v>0</v>
      </c>
      <c r="AW11" s="73">
        <v>0</v>
      </c>
      <c r="AX11" s="73">
        <v>0</v>
      </c>
      <c r="AY11" s="73">
        <v>0</v>
      </c>
      <c r="AZ11" s="73">
        <v>0</v>
      </c>
      <c r="BA11" s="73">
        <v>0</v>
      </c>
      <c r="BB11" s="73">
        <v>0</v>
      </c>
      <c r="BC11" s="73">
        <v>0</v>
      </c>
      <c r="BD11" s="73">
        <v>0</v>
      </c>
      <c r="BE11" s="73">
        <v>0</v>
      </c>
      <c r="BF11" s="73">
        <v>0</v>
      </c>
    </row>
    <row r="12" spans="1:58" s="74" customFormat="1" ht="46.5" customHeight="1">
      <c r="A12" s="134"/>
      <c r="B12" s="142" t="s">
        <v>122</v>
      </c>
      <c r="C12" s="142"/>
      <c r="D12" s="142"/>
      <c r="E12" s="118">
        <v>4</v>
      </c>
      <c r="F12" s="73">
        <v>0</v>
      </c>
      <c r="G12" s="73">
        <v>0</v>
      </c>
      <c r="H12" s="73">
        <v>0</v>
      </c>
      <c r="I12" s="73">
        <v>0</v>
      </c>
      <c r="J12" s="73">
        <v>1165</v>
      </c>
      <c r="K12" s="73">
        <v>5</v>
      </c>
      <c r="L12" s="73">
        <v>9</v>
      </c>
      <c r="M12" s="73">
        <v>0</v>
      </c>
      <c r="N12" s="73">
        <v>0</v>
      </c>
      <c r="O12" s="73">
        <v>1</v>
      </c>
      <c r="P12" s="73">
        <v>0</v>
      </c>
      <c r="Q12" s="73">
        <v>1150</v>
      </c>
      <c r="R12" s="73">
        <v>26</v>
      </c>
      <c r="S12" s="73">
        <v>0</v>
      </c>
      <c r="T12" s="73">
        <v>0</v>
      </c>
      <c r="U12" s="73">
        <v>0</v>
      </c>
      <c r="V12" s="73">
        <v>0</v>
      </c>
      <c r="W12" s="73">
        <v>0</v>
      </c>
      <c r="X12" s="73">
        <v>0</v>
      </c>
      <c r="Y12" s="73">
        <v>0</v>
      </c>
      <c r="Z12" s="73">
        <v>0</v>
      </c>
      <c r="AA12" s="73">
        <v>0</v>
      </c>
      <c r="AB12" s="73">
        <v>0</v>
      </c>
      <c r="AC12" s="73">
        <v>0</v>
      </c>
      <c r="AD12" s="73">
        <v>0</v>
      </c>
      <c r="AE12" s="73">
        <v>0</v>
      </c>
      <c r="AF12" s="73">
        <v>0</v>
      </c>
      <c r="AG12" s="73">
        <v>0</v>
      </c>
      <c r="AH12" s="73">
        <v>0</v>
      </c>
      <c r="AI12" s="73">
        <v>1150</v>
      </c>
      <c r="AJ12" s="73">
        <v>0</v>
      </c>
      <c r="AK12" s="73">
        <v>0</v>
      </c>
      <c r="AL12" s="73">
        <v>0</v>
      </c>
      <c r="AM12" s="73">
        <v>0</v>
      </c>
      <c r="AN12" s="73">
        <v>0</v>
      </c>
      <c r="AO12" s="73">
        <v>0</v>
      </c>
      <c r="AP12" s="73">
        <v>0</v>
      </c>
      <c r="AQ12" s="73">
        <v>0</v>
      </c>
      <c r="AR12" s="73">
        <v>0</v>
      </c>
      <c r="AS12" s="73">
        <v>0</v>
      </c>
      <c r="AT12" s="73">
        <v>0</v>
      </c>
      <c r="AU12" s="73">
        <v>0</v>
      </c>
      <c r="AV12" s="73">
        <v>0</v>
      </c>
      <c r="AW12" s="73">
        <v>0</v>
      </c>
      <c r="AX12" s="73">
        <v>0</v>
      </c>
      <c r="AY12" s="73">
        <v>0</v>
      </c>
      <c r="AZ12" s="73">
        <v>0</v>
      </c>
      <c r="BA12" s="73">
        <v>0</v>
      </c>
      <c r="BB12" s="73">
        <v>0</v>
      </c>
      <c r="BC12" s="73">
        <v>0</v>
      </c>
      <c r="BD12" s="73">
        <v>0</v>
      </c>
      <c r="BE12" s="73">
        <v>1150</v>
      </c>
      <c r="BF12" s="73">
        <v>1138</v>
      </c>
    </row>
    <row r="13" spans="1:58" s="74" customFormat="1" ht="43.5" customHeight="1">
      <c r="A13" s="134"/>
      <c r="B13" s="142" t="s">
        <v>123</v>
      </c>
      <c r="C13" s="142"/>
      <c r="D13" s="142"/>
      <c r="E13" s="118">
        <v>5</v>
      </c>
      <c r="F13" s="73">
        <v>0</v>
      </c>
      <c r="G13" s="73">
        <v>0</v>
      </c>
      <c r="H13" s="73">
        <v>0</v>
      </c>
      <c r="I13" s="73">
        <v>0</v>
      </c>
      <c r="J13" s="73">
        <v>1350</v>
      </c>
      <c r="K13" s="73">
        <v>2</v>
      </c>
      <c r="L13" s="73">
        <v>2</v>
      </c>
      <c r="M13" s="73">
        <v>0</v>
      </c>
      <c r="N13" s="73">
        <v>0</v>
      </c>
      <c r="O13" s="73">
        <v>11</v>
      </c>
      <c r="P13" s="73">
        <v>0</v>
      </c>
      <c r="Q13" s="73">
        <v>1335</v>
      </c>
      <c r="R13" s="73">
        <v>25</v>
      </c>
      <c r="S13" s="73">
        <v>0</v>
      </c>
      <c r="T13" s="73">
        <v>0</v>
      </c>
      <c r="U13" s="73">
        <v>0</v>
      </c>
      <c r="V13" s="73">
        <v>0</v>
      </c>
      <c r="W13" s="73">
        <v>0</v>
      </c>
      <c r="X13" s="73">
        <v>0</v>
      </c>
      <c r="Y13" s="73">
        <v>0</v>
      </c>
      <c r="Z13" s="73">
        <v>0</v>
      </c>
      <c r="AA13" s="73">
        <v>0</v>
      </c>
      <c r="AB13" s="73">
        <v>0</v>
      </c>
      <c r="AC13" s="73">
        <v>0</v>
      </c>
      <c r="AD13" s="73">
        <v>0</v>
      </c>
      <c r="AE13" s="73">
        <v>0</v>
      </c>
      <c r="AF13" s="73">
        <v>0</v>
      </c>
      <c r="AG13" s="73">
        <v>0</v>
      </c>
      <c r="AH13" s="73">
        <v>0</v>
      </c>
      <c r="AI13" s="73">
        <v>1335</v>
      </c>
      <c r="AJ13" s="73">
        <v>0</v>
      </c>
      <c r="AK13" s="73">
        <v>0</v>
      </c>
      <c r="AL13" s="73">
        <v>0</v>
      </c>
      <c r="AM13" s="73">
        <v>0</v>
      </c>
      <c r="AN13" s="73">
        <v>0</v>
      </c>
      <c r="AO13" s="73">
        <v>0</v>
      </c>
      <c r="AP13" s="73">
        <v>0</v>
      </c>
      <c r="AQ13" s="73">
        <v>0</v>
      </c>
      <c r="AR13" s="73">
        <v>0</v>
      </c>
      <c r="AS13" s="73">
        <v>38342491.7</v>
      </c>
      <c r="AT13" s="73">
        <v>0</v>
      </c>
      <c r="AU13" s="73">
        <v>0</v>
      </c>
      <c r="AV13" s="73">
        <v>0</v>
      </c>
      <c r="AW13" s="73">
        <v>0</v>
      </c>
      <c r="AX13" s="73">
        <v>0</v>
      </c>
      <c r="AY13" s="73">
        <v>0</v>
      </c>
      <c r="AZ13" s="73">
        <v>0</v>
      </c>
      <c r="BA13" s="73">
        <v>0</v>
      </c>
      <c r="BB13" s="73">
        <v>0</v>
      </c>
      <c r="BC13" s="73">
        <v>0</v>
      </c>
      <c r="BD13" s="73">
        <v>0</v>
      </c>
      <c r="BE13" s="73">
        <v>0</v>
      </c>
      <c r="BF13" s="73">
        <v>0</v>
      </c>
    </row>
    <row r="14" spans="1:58" s="74" customFormat="1" ht="45" customHeight="1">
      <c r="A14" s="134"/>
      <c r="B14" s="142" t="s">
        <v>263</v>
      </c>
      <c r="C14" s="142"/>
      <c r="D14" s="142"/>
      <c r="E14" s="118">
        <v>6</v>
      </c>
      <c r="F14" s="73">
        <v>0</v>
      </c>
      <c r="G14" s="73">
        <v>0</v>
      </c>
      <c r="H14" s="73">
        <v>0</v>
      </c>
      <c r="I14" s="73">
        <v>0</v>
      </c>
      <c r="J14" s="73">
        <v>0</v>
      </c>
      <c r="K14" s="73">
        <v>0</v>
      </c>
      <c r="L14" s="73">
        <v>0</v>
      </c>
      <c r="M14" s="73">
        <v>0</v>
      </c>
      <c r="N14" s="73">
        <v>0</v>
      </c>
      <c r="O14" s="73">
        <v>0</v>
      </c>
      <c r="P14" s="73">
        <v>0</v>
      </c>
      <c r="Q14" s="73">
        <v>0</v>
      </c>
      <c r="R14" s="73">
        <v>0</v>
      </c>
      <c r="S14" s="73">
        <v>0</v>
      </c>
      <c r="T14" s="73">
        <v>0</v>
      </c>
      <c r="U14" s="73">
        <v>0</v>
      </c>
      <c r="V14" s="73">
        <v>0</v>
      </c>
      <c r="W14" s="73">
        <v>0</v>
      </c>
      <c r="X14" s="73">
        <v>0</v>
      </c>
      <c r="Y14" s="73">
        <v>0</v>
      </c>
      <c r="Z14" s="73">
        <v>0</v>
      </c>
      <c r="AA14" s="73">
        <v>0</v>
      </c>
      <c r="AB14" s="73">
        <v>0</v>
      </c>
      <c r="AC14" s="73">
        <v>0</v>
      </c>
      <c r="AD14" s="73">
        <v>0</v>
      </c>
      <c r="AE14" s="73">
        <v>0</v>
      </c>
      <c r="AF14" s="73">
        <v>0</v>
      </c>
      <c r="AG14" s="73">
        <v>0</v>
      </c>
      <c r="AH14" s="73">
        <v>0</v>
      </c>
      <c r="AI14" s="73">
        <v>0</v>
      </c>
      <c r="AJ14" s="73">
        <v>0</v>
      </c>
      <c r="AK14" s="73">
        <v>0</v>
      </c>
      <c r="AL14" s="73">
        <v>0</v>
      </c>
      <c r="AM14" s="73">
        <v>0</v>
      </c>
      <c r="AN14" s="73">
        <v>0</v>
      </c>
      <c r="AO14" s="73">
        <v>0</v>
      </c>
      <c r="AP14" s="73">
        <v>0</v>
      </c>
      <c r="AQ14" s="73">
        <v>0</v>
      </c>
      <c r="AR14" s="73">
        <v>0</v>
      </c>
      <c r="AS14" s="73">
        <v>0</v>
      </c>
      <c r="AT14" s="73">
        <v>0</v>
      </c>
      <c r="AU14" s="73">
        <v>0</v>
      </c>
      <c r="AV14" s="73">
        <v>0</v>
      </c>
      <c r="AW14" s="73">
        <v>0</v>
      </c>
      <c r="AX14" s="73">
        <v>0</v>
      </c>
      <c r="AY14" s="73">
        <v>0</v>
      </c>
      <c r="AZ14" s="73">
        <v>0</v>
      </c>
      <c r="BA14" s="73">
        <v>0</v>
      </c>
      <c r="BB14" s="73">
        <v>0</v>
      </c>
      <c r="BC14" s="73">
        <v>0</v>
      </c>
      <c r="BD14" s="73">
        <v>0</v>
      </c>
      <c r="BE14" s="73">
        <v>0</v>
      </c>
      <c r="BF14" s="73">
        <v>0</v>
      </c>
    </row>
    <row r="15" spans="1:58" s="74" customFormat="1" ht="30.75" customHeight="1">
      <c r="A15" s="134"/>
      <c r="B15" s="142" t="s">
        <v>124</v>
      </c>
      <c r="C15" s="142"/>
      <c r="D15" s="142"/>
      <c r="E15" s="118">
        <v>7</v>
      </c>
      <c r="F15" s="73">
        <v>0</v>
      </c>
      <c r="G15" s="73">
        <v>0</v>
      </c>
      <c r="H15" s="73">
        <v>0</v>
      </c>
      <c r="I15" s="73">
        <v>0</v>
      </c>
      <c r="J15" s="73">
        <v>0</v>
      </c>
      <c r="K15" s="73">
        <v>0</v>
      </c>
      <c r="L15" s="73">
        <v>0</v>
      </c>
      <c r="M15" s="73">
        <v>0</v>
      </c>
      <c r="N15" s="73">
        <v>0</v>
      </c>
      <c r="O15" s="73">
        <v>0</v>
      </c>
      <c r="P15" s="73">
        <v>0</v>
      </c>
      <c r="Q15" s="73">
        <v>0</v>
      </c>
      <c r="R15" s="73">
        <v>0</v>
      </c>
      <c r="S15" s="73">
        <v>0</v>
      </c>
      <c r="T15" s="73">
        <v>0</v>
      </c>
      <c r="U15" s="73">
        <v>0</v>
      </c>
      <c r="V15" s="73">
        <v>0</v>
      </c>
      <c r="W15" s="73">
        <v>0</v>
      </c>
      <c r="X15" s="73">
        <v>0</v>
      </c>
      <c r="Y15" s="73">
        <v>0</v>
      </c>
      <c r="Z15" s="73">
        <v>0</v>
      </c>
      <c r="AA15" s="73">
        <v>0</v>
      </c>
      <c r="AB15" s="73">
        <v>0</v>
      </c>
      <c r="AC15" s="73">
        <v>0</v>
      </c>
      <c r="AD15" s="73">
        <v>0</v>
      </c>
      <c r="AE15" s="73">
        <v>0</v>
      </c>
      <c r="AF15" s="73">
        <v>0</v>
      </c>
      <c r="AG15" s="73">
        <v>0</v>
      </c>
      <c r="AH15" s="73">
        <v>0</v>
      </c>
      <c r="AI15" s="73">
        <v>0</v>
      </c>
      <c r="AJ15" s="73">
        <v>0</v>
      </c>
      <c r="AK15" s="73">
        <v>0</v>
      </c>
      <c r="AL15" s="73">
        <v>0</v>
      </c>
      <c r="AM15" s="73">
        <v>0</v>
      </c>
      <c r="AN15" s="73">
        <v>0</v>
      </c>
      <c r="AO15" s="73">
        <v>0</v>
      </c>
      <c r="AP15" s="73">
        <v>0</v>
      </c>
      <c r="AQ15" s="73">
        <v>0</v>
      </c>
      <c r="AR15" s="73">
        <v>0</v>
      </c>
      <c r="AS15" s="73">
        <v>0</v>
      </c>
      <c r="AT15" s="73">
        <v>0</v>
      </c>
      <c r="AU15" s="73">
        <v>0</v>
      </c>
      <c r="AV15" s="73">
        <v>0</v>
      </c>
      <c r="AW15" s="73">
        <v>0</v>
      </c>
      <c r="AX15" s="73">
        <v>0</v>
      </c>
      <c r="AY15" s="73">
        <v>0</v>
      </c>
      <c r="AZ15" s="73">
        <v>0</v>
      </c>
      <c r="BA15" s="73">
        <v>0</v>
      </c>
      <c r="BB15" s="73">
        <v>0</v>
      </c>
      <c r="BC15" s="73">
        <v>0</v>
      </c>
      <c r="BD15" s="73">
        <v>0</v>
      </c>
      <c r="BE15" s="73">
        <v>0</v>
      </c>
      <c r="BF15" s="73">
        <v>0</v>
      </c>
    </row>
    <row r="16" spans="1:58" s="74" customFormat="1" ht="27.75" customHeight="1">
      <c r="A16" s="134"/>
      <c r="B16" s="142" t="s">
        <v>125</v>
      </c>
      <c r="C16" s="142"/>
      <c r="D16" s="142"/>
      <c r="E16" s="118">
        <v>8</v>
      </c>
      <c r="F16" s="73">
        <v>0</v>
      </c>
      <c r="G16" s="73">
        <v>0</v>
      </c>
      <c r="H16" s="73">
        <v>0</v>
      </c>
      <c r="I16" s="73">
        <v>0</v>
      </c>
      <c r="J16" s="73">
        <v>0</v>
      </c>
      <c r="K16" s="73">
        <v>0</v>
      </c>
      <c r="L16" s="73">
        <v>0</v>
      </c>
      <c r="M16" s="73">
        <v>0</v>
      </c>
      <c r="N16" s="73">
        <v>0</v>
      </c>
      <c r="O16" s="73">
        <v>0</v>
      </c>
      <c r="P16" s="73">
        <v>0</v>
      </c>
      <c r="Q16" s="73">
        <v>0</v>
      </c>
      <c r="R16" s="73">
        <v>0</v>
      </c>
      <c r="S16" s="73">
        <v>0</v>
      </c>
      <c r="T16" s="73">
        <v>0</v>
      </c>
      <c r="U16" s="73">
        <v>0</v>
      </c>
      <c r="V16" s="73">
        <v>0</v>
      </c>
      <c r="W16" s="73">
        <v>0</v>
      </c>
      <c r="X16" s="73">
        <v>0</v>
      </c>
      <c r="Y16" s="73">
        <v>0</v>
      </c>
      <c r="Z16" s="73">
        <v>0</v>
      </c>
      <c r="AA16" s="73">
        <v>0</v>
      </c>
      <c r="AB16" s="73">
        <v>0</v>
      </c>
      <c r="AC16" s="73">
        <v>0</v>
      </c>
      <c r="AD16" s="73">
        <v>0</v>
      </c>
      <c r="AE16" s="73">
        <v>0</v>
      </c>
      <c r="AF16" s="73">
        <v>0</v>
      </c>
      <c r="AG16" s="73">
        <v>0</v>
      </c>
      <c r="AH16" s="73">
        <v>0</v>
      </c>
      <c r="AI16" s="73">
        <v>0</v>
      </c>
      <c r="AJ16" s="73">
        <v>0</v>
      </c>
      <c r="AK16" s="73">
        <v>0</v>
      </c>
      <c r="AL16" s="73">
        <v>0</v>
      </c>
      <c r="AM16" s="73">
        <v>0</v>
      </c>
      <c r="AN16" s="73">
        <v>0</v>
      </c>
      <c r="AO16" s="73">
        <v>0</v>
      </c>
      <c r="AP16" s="73">
        <v>0</v>
      </c>
      <c r="AQ16" s="73">
        <v>0</v>
      </c>
      <c r="AR16" s="73">
        <v>0</v>
      </c>
      <c r="AS16" s="73">
        <v>0</v>
      </c>
      <c r="AT16" s="73">
        <v>0</v>
      </c>
      <c r="AU16" s="73">
        <v>0</v>
      </c>
      <c r="AV16" s="73">
        <v>0</v>
      </c>
      <c r="AW16" s="73">
        <v>0</v>
      </c>
      <c r="AX16" s="73">
        <v>0</v>
      </c>
      <c r="AY16" s="73">
        <v>0</v>
      </c>
      <c r="AZ16" s="73">
        <v>0</v>
      </c>
      <c r="BA16" s="73">
        <v>0</v>
      </c>
      <c r="BB16" s="73">
        <v>0</v>
      </c>
      <c r="BC16" s="73">
        <v>0</v>
      </c>
      <c r="BD16" s="73">
        <v>0</v>
      </c>
      <c r="BE16" s="73">
        <v>0</v>
      </c>
      <c r="BF16" s="73">
        <v>0</v>
      </c>
    </row>
    <row r="17" spans="1:58" s="74" customFormat="1" ht="37.5" customHeight="1">
      <c r="A17" s="134"/>
      <c r="B17" s="142" t="s">
        <v>126</v>
      </c>
      <c r="C17" s="142"/>
      <c r="D17" s="142"/>
      <c r="E17" s="118">
        <v>9</v>
      </c>
      <c r="F17" s="73">
        <v>0</v>
      </c>
      <c r="G17" s="73">
        <v>0</v>
      </c>
      <c r="H17" s="73">
        <v>0</v>
      </c>
      <c r="I17" s="73">
        <v>0</v>
      </c>
      <c r="J17" s="73">
        <v>0</v>
      </c>
      <c r="K17" s="73">
        <v>0</v>
      </c>
      <c r="L17" s="73">
        <v>0</v>
      </c>
      <c r="M17" s="73">
        <v>0</v>
      </c>
      <c r="N17" s="73">
        <v>0</v>
      </c>
      <c r="O17" s="73">
        <v>0</v>
      </c>
      <c r="P17" s="73">
        <v>0</v>
      </c>
      <c r="Q17" s="73">
        <v>0</v>
      </c>
      <c r="R17" s="73">
        <v>0</v>
      </c>
      <c r="S17" s="73">
        <v>0</v>
      </c>
      <c r="T17" s="73">
        <v>0</v>
      </c>
      <c r="U17" s="73">
        <v>0</v>
      </c>
      <c r="V17" s="73">
        <v>0</v>
      </c>
      <c r="W17" s="73">
        <v>0</v>
      </c>
      <c r="X17" s="73">
        <v>0</v>
      </c>
      <c r="Y17" s="73">
        <v>0</v>
      </c>
      <c r="Z17" s="73">
        <v>0</v>
      </c>
      <c r="AA17" s="73">
        <v>0</v>
      </c>
      <c r="AB17" s="73">
        <v>0</v>
      </c>
      <c r="AC17" s="73">
        <v>0</v>
      </c>
      <c r="AD17" s="73">
        <v>0</v>
      </c>
      <c r="AE17" s="73">
        <v>0</v>
      </c>
      <c r="AF17" s="73">
        <v>0</v>
      </c>
      <c r="AG17" s="73">
        <v>0</v>
      </c>
      <c r="AH17" s="73">
        <v>0</v>
      </c>
      <c r="AI17" s="73">
        <v>0</v>
      </c>
      <c r="AJ17" s="73">
        <v>0</v>
      </c>
      <c r="AK17" s="73">
        <v>0</v>
      </c>
      <c r="AL17" s="73">
        <v>0</v>
      </c>
      <c r="AM17" s="73">
        <v>0</v>
      </c>
      <c r="AN17" s="73">
        <v>0</v>
      </c>
      <c r="AO17" s="73">
        <v>0</v>
      </c>
      <c r="AP17" s="73">
        <v>0</v>
      </c>
      <c r="AQ17" s="73">
        <v>0</v>
      </c>
      <c r="AR17" s="73">
        <v>0</v>
      </c>
      <c r="AS17" s="73">
        <v>0</v>
      </c>
      <c r="AT17" s="73">
        <v>0</v>
      </c>
      <c r="AU17" s="73">
        <v>0</v>
      </c>
      <c r="AV17" s="73">
        <v>0</v>
      </c>
      <c r="AW17" s="73">
        <v>0</v>
      </c>
      <c r="AX17" s="73">
        <v>0</v>
      </c>
      <c r="AY17" s="73">
        <v>0</v>
      </c>
      <c r="AZ17" s="73">
        <v>0</v>
      </c>
      <c r="BA17" s="73">
        <v>0</v>
      </c>
      <c r="BB17" s="73">
        <v>0</v>
      </c>
      <c r="BC17" s="73">
        <v>0</v>
      </c>
      <c r="BD17" s="73">
        <v>0</v>
      </c>
      <c r="BE17" s="73">
        <v>0</v>
      </c>
      <c r="BF17" s="73">
        <v>0</v>
      </c>
    </row>
    <row r="18" spans="1:58" s="74" customFormat="1" ht="67.5" customHeight="1">
      <c r="A18" s="134"/>
      <c r="B18" s="142" t="s">
        <v>295</v>
      </c>
      <c r="C18" s="142"/>
      <c r="D18" s="142"/>
      <c r="E18" s="118">
        <v>10</v>
      </c>
      <c r="F18" s="73">
        <v>0</v>
      </c>
      <c r="G18" s="73">
        <v>0</v>
      </c>
      <c r="H18" s="73">
        <v>0</v>
      </c>
      <c r="I18" s="73">
        <v>0</v>
      </c>
      <c r="J18" s="73">
        <v>23</v>
      </c>
      <c r="K18" s="73">
        <v>0</v>
      </c>
      <c r="L18" s="73">
        <v>0</v>
      </c>
      <c r="M18" s="73">
        <v>0</v>
      </c>
      <c r="N18" s="73">
        <v>0</v>
      </c>
      <c r="O18" s="73">
        <v>0</v>
      </c>
      <c r="P18" s="73">
        <v>0</v>
      </c>
      <c r="Q18" s="73">
        <v>23</v>
      </c>
      <c r="R18" s="73">
        <v>0</v>
      </c>
      <c r="S18" s="73">
        <v>0</v>
      </c>
      <c r="T18" s="73">
        <v>0</v>
      </c>
      <c r="U18" s="73">
        <v>0</v>
      </c>
      <c r="V18" s="73">
        <v>0</v>
      </c>
      <c r="W18" s="73">
        <v>0</v>
      </c>
      <c r="X18" s="73">
        <v>0</v>
      </c>
      <c r="Y18" s="73">
        <v>0</v>
      </c>
      <c r="Z18" s="73">
        <v>0</v>
      </c>
      <c r="AA18" s="73">
        <v>0</v>
      </c>
      <c r="AB18" s="73">
        <v>0</v>
      </c>
      <c r="AC18" s="73">
        <v>0</v>
      </c>
      <c r="AD18" s="73">
        <v>0</v>
      </c>
      <c r="AE18" s="73">
        <v>0</v>
      </c>
      <c r="AF18" s="73">
        <v>0</v>
      </c>
      <c r="AG18" s="73">
        <v>0</v>
      </c>
      <c r="AH18" s="73">
        <v>0</v>
      </c>
      <c r="AI18" s="73">
        <v>23</v>
      </c>
      <c r="AJ18" s="73">
        <v>0</v>
      </c>
      <c r="AK18" s="73">
        <v>0</v>
      </c>
      <c r="AL18" s="73">
        <v>0</v>
      </c>
      <c r="AM18" s="73">
        <v>0</v>
      </c>
      <c r="AN18" s="73">
        <v>0</v>
      </c>
      <c r="AO18" s="73">
        <v>0</v>
      </c>
      <c r="AP18" s="73">
        <v>0</v>
      </c>
      <c r="AQ18" s="73">
        <v>0</v>
      </c>
      <c r="AR18" s="73">
        <v>0</v>
      </c>
      <c r="AS18" s="73">
        <v>525490</v>
      </c>
      <c r="AT18" s="73">
        <v>0</v>
      </c>
      <c r="AU18" s="73">
        <v>0</v>
      </c>
      <c r="AV18" s="73">
        <v>0</v>
      </c>
      <c r="AW18" s="73">
        <v>0</v>
      </c>
      <c r="AX18" s="73">
        <v>0</v>
      </c>
      <c r="AY18" s="73">
        <v>0</v>
      </c>
      <c r="AZ18" s="73">
        <v>0</v>
      </c>
      <c r="BA18" s="73">
        <v>0</v>
      </c>
      <c r="BB18" s="73">
        <v>0</v>
      </c>
      <c r="BC18" s="73">
        <v>0</v>
      </c>
      <c r="BD18" s="73">
        <v>0</v>
      </c>
      <c r="BE18" s="73">
        <v>0</v>
      </c>
      <c r="BF18" s="73">
        <v>0</v>
      </c>
    </row>
    <row r="19" spans="1:58" s="74" customFormat="1" ht="63.75" customHeight="1">
      <c r="A19" s="134"/>
      <c r="B19" s="142" t="s">
        <v>180</v>
      </c>
      <c r="C19" s="142"/>
      <c r="D19" s="142"/>
      <c r="E19" s="118">
        <v>11</v>
      </c>
      <c r="F19" s="73">
        <v>0</v>
      </c>
      <c r="G19" s="73">
        <v>0</v>
      </c>
      <c r="H19" s="73">
        <v>0</v>
      </c>
      <c r="I19" s="73">
        <v>0</v>
      </c>
      <c r="J19" s="73">
        <v>3111</v>
      </c>
      <c r="K19" s="73">
        <v>0</v>
      </c>
      <c r="L19" s="73">
        <v>23</v>
      </c>
      <c r="M19" s="73">
        <v>0</v>
      </c>
      <c r="N19" s="73">
        <v>0</v>
      </c>
      <c r="O19" s="73">
        <v>0</v>
      </c>
      <c r="P19" s="73">
        <v>0</v>
      </c>
      <c r="Q19" s="73">
        <v>3088</v>
      </c>
      <c r="R19" s="73">
        <v>7</v>
      </c>
      <c r="S19" s="73">
        <v>0</v>
      </c>
      <c r="T19" s="73">
        <v>0</v>
      </c>
      <c r="U19" s="73">
        <v>0</v>
      </c>
      <c r="V19" s="73">
        <v>0</v>
      </c>
      <c r="W19" s="73">
        <v>0</v>
      </c>
      <c r="X19" s="73">
        <v>0</v>
      </c>
      <c r="Y19" s="73">
        <v>0</v>
      </c>
      <c r="Z19" s="73">
        <v>0</v>
      </c>
      <c r="AA19" s="73">
        <v>0</v>
      </c>
      <c r="AB19" s="73">
        <v>0</v>
      </c>
      <c r="AC19" s="73">
        <v>0</v>
      </c>
      <c r="AD19" s="73">
        <v>0</v>
      </c>
      <c r="AE19" s="73">
        <v>0</v>
      </c>
      <c r="AF19" s="73">
        <v>0</v>
      </c>
      <c r="AG19" s="73">
        <v>0</v>
      </c>
      <c r="AH19" s="73">
        <v>0</v>
      </c>
      <c r="AI19" s="73">
        <v>3088</v>
      </c>
      <c r="AJ19" s="73">
        <v>0</v>
      </c>
      <c r="AK19" s="73">
        <v>0</v>
      </c>
      <c r="AL19" s="73">
        <v>0</v>
      </c>
      <c r="AM19" s="73">
        <v>0</v>
      </c>
      <c r="AN19" s="73">
        <v>0</v>
      </c>
      <c r="AO19" s="73">
        <v>0</v>
      </c>
      <c r="AP19" s="73">
        <v>0</v>
      </c>
      <c r="AQ19" s="73">
        <v>0</v>
      </c>
      <c r="AR19" s="73">
        <v>0</v>
      </c>
      <c r="AS19" s="73">
        <v>104590806.17</v>
      </c>
      <c r="AT19" s="73">
        <v>0</v>
      </c>
      <c r="AU19" s="73">
        <v>0</v>
      </c>
      <c r="AV19" s="73">
        <v>0</v>
      </c>
      <c r="AW19" s="73">
        <v>0</v>
      </c>
      <c r="AX19" s="73">
        <v>0</v>
      </c>
      <c r="AY19" s="73">
        <v>0</v>
      </c>
      <c r="AZ19" s="73">
        <v>0</v>
      </c>
      <c r="BA19" s="73">
        <v>0</v>
      </c>
      <c r="BB19" s="73">
        <v>0</v>
      </c>
      <c r="BC19" s="73">
        <v>0</v>
      </c>
      <c r="BD19" s="73">
        <v>0</v>
      </c>
      <c r="BE19" s="73">
        <v>0</v>
      </c>
      <c r="BF19" s="73">
        <v>0</v>
      </c>
    </row>
    <row r="20" spans="1:58" s="74" customFormat="1" ht="52.5" customHeight="1">
      <c r="A20" s="134"/>
      <c r="B20" s="142" t="s">
        <v>269</v>
      </c>
      <c r="C20" s="142"/>
      <c r="D20" s="142"/>
      <c r="E20" s="118">
        <v>12</v>
      </c>
      <c r="F20" s="73">
        <v>0</v>
      </c>
      <c r="G20" s="73">
        <v>0</v>
      </c>
      <c r="H20" s="73">
        <v>0</v>
      </c>
      <c r="I20" s="73">
        <v>0</v>
      </c>
      <c r="J20" s="73">
        <v>0</v>
      </c>
      <c r="K20" s="73">
        <v>0</v>
      </c>
      <c r="L20" s="73">
        <v>0</v>
      </c>
      <c r="M20" s="73">
        <v>0</v>
      </c>
      <c r="N20" s="73">
        <v>0</v>
      </c>
      <c r="O20" s="73">
        <v>0</v>
      </c>
      <c r="P20" s="73">
        <v>0</v>
      </c>
      <c r="Q20" s="73">
        <v>0</v>
      </c>
      <c r="R20" s="73">
        <v>0</v>
      </c>
      <c r="S20" s="73">
        <v>0</v>
      </c>
      <c r="T20" s="73">
        <v>0</v>
      </c>
      <c r="U20" s="73">
        <v>0</v>
      </c>
      <c r="V20" s="73">
        <v>0</v>
      </c>
      <c r="W20" s="73">
        <v>0</v>
      </c>
      <c r="X20" s="73">
        <v>0</v>
      </c>
      <c r="Y20" s="73">
        <v>0</v>
      </c>
      <c r="Z20" s="73">
        <v>0</v>
      </c>
      <c r="AA20" s="73">
        <v>0</v>
      </c>
      <c r="AB20" s="73">
        <v>0</v>
      </c>
      <c r="AC20" s="73">
        <v>0</v>
      </c>
      <c r="AD20" s="73">
        <v>0</v>
      </c>
      <c r="AE20" s="73">
        <v>0</v>
      </c>
      <c r="AF20" s="73">
        <v>0</v>
      </c>
      <c r="AG20" s="73">
        <v>0</v>
      </c>
      <c r="AH20" s="73">
        <v>0</v>
      </c>
      <c r="AI20" s="73">
        <v>0</v>
      </c>
      <c r="AJ20" s="73">
        <v>0</v>
      </c>
      <c r="AK20" s="73">
        <v>0</v>
      </c>
      <c r="AL20" s="73">
        <v>0</v>
      </c>
      <c r="AM20" s="73">
        <v>0</v>
      </c>
      <c r="AN20" s="73">
        <v>0</v>
      </c>
      <c r="AO20" s="73">
        <v>0</v>
      </c>
      <c r="AP20" s="73">
        <v>0</v>
      </c>
      <c r="AQ20" s="73">
        <v>0</v>
      </c>
      <c r="AR20" s="73">
        <v>0</v>
      </c>
      <c r="AS20" s="73">
        <v>0</v>
      </c>
      <c r="AT20" s="73">
        <v>0</v>
      </c>
      <c r="AU20" s="73">
        <v>0</v>
      </c>
      <c r="AV20" s="73">
        <v>0</v>
      </c>
      <c r="AW20" s="73">
        <v>0</v>
      </c>
      <c r="AX20" s="73">
        <v>0</v>
      </c>
      <c r="AY20" s="73">
        <v>0</v>
      </c>
      <c r="AZ20" s="73">
        <v>0</v>
      </c>
      <c r="BA20" s="73">
        <v>0</v>
      </c>
      <c r="BB20" s="73">
        <v>0</v>
      </c>
      <c r="BC20" s="73">
        <v>0</v>
      </c>
      <c r="BD20" s="73">
        <v>0</v>
      </c>
      <c r="BE20" s="73">
        <v>0</v>
      </c>
      <c r="BF20" s="73">
        <v>0</v>
      </c>
    </row>
    <row r="21" spans="1:58" s="74" customFormat="1" ht="77.25" customHeight="1">
      <c r="A21" s="134"/>
      <c r="B21" s="142" t="s">
        <v>270</v>
      </c>
      <c r="C21" s="142"/>
      <c r="D21" s="142"/>
      <c r="E21" s="118">
        <v>13</v>
      </c>
      <c r="F21" s="75">
        <v>0</v>
      </c>
      <c r="G21" s="75">
        <v>0</v>
      </c>
      <c r="H21" s="75">
        <v>0</v>
      </c>
      <c r="I21" s="75">
        <v>0</v>
      </c>
      <c r="J21" s="75">
        <v>4</v>
      </c>
      <c r="K21" s="75">
        <v>0</v>
      </c>
      <c r="L21" s="75">
        <v>0</v>
      </c>
      <c r="M21" s="75">
        <v>0</v>
      </c>
      <c r="N21" s="75">
        <v>0</v>
      </c>
      <c r="O21" s="75">
        <v>0</v>
      </c>
      <c r="P21" s="75">
        <v>0</v>
      </c>
      <c r="Q21" s="75">
        <v>4</v>
      </c>
      <c r="R21" s="75">
        <v>0</v>
      </c>
      <c r="S21" s="75">
        <v>0</v>
      </c>
      <c r="T21" s="75">
        <v>0</v>
      </c>
      <c r="U21" s="75">
        <v>0</v>
      </c>
      <c r="V21" s="75">
        <v>0</v>
      </c>
      <c r="W21" s="75">
        <v>0</v>
      </c>
      <c r="X21" s="75">
        <v>0</v>
      </c>
      <c r="Y21" s="75">
        <v>0</v>
      </c>
      <c r="Z21" s="75">
        <v>0</v>
      </c>
      <c r="AA21" s="75">
        <v>0</v>
      </c>
      <c r="AB21" s="75">
        <v>0</v>
      </c>
      <c r="AC21" s="75">
        <v>0</v>
      </c>
      <c r="AD21" s="75">
        <v>0</v>
      </c>
      <c r="AE21" s="75">
        <v>0</v>
      </c>
      <c r="AF21" s="75">
        <v>0</v>
      </c>
      <c r="AG21" s="75">
        <v>0</v>
      </c>
      <c r="AH21" s="75">
        <v>0</v>
      </c>
      <c r="AI21" s="76">
        <v>4</v>
      </c>
      <c r="AJ21" s="76">
        <v>0</v>
      </c>
      <c r="AK21" s="76">
        <v>0</v>
      </c>
      <c r="AL21" s="76">
        <v>0</v>
      </c>
      <c r="AM21" s="76">
        <v>0</v>
      </c>
      <c r="AN21" s="76">
        <v>0</v>
      </c>
      <c r="AO21" s="76">
        <v>0</v>
      </c>
      <c r="AP21" s="76">
        <v>0</v>
      </c>
      <c r="AQ21" s="76">
        <v>0</v>
      </c>
      <c r="AR21" s="76">
        <v>0</v>
      </c>
      <c r="AS21" s="76">
        <v>5514458</v>
      </c>
      <c r="AT21" s="76">
        <v>0</v>
      </c>
      <c r="AU21" s="76">
        <v>0</v>
      </c>
      <c r="AV21" s="76">
        <v>0</v>
      </c>
      <c r="AW21" s="76">
        <v>0</v>
      </c>
      <c r="AX21" s="76">
        <v>0</v>
      </c>
      <c r="AY21" s="76">
        <v>0</v>
      </c>
      <c r="AZ21" s="76">
        <v>0</v>
      </c>
      <c r="BA21" s="76">
        <v>0</v>
      </c>
      <c r="BB21" s="76">
        <v>0</v>
      </c>
      <c r="BC21" s="76">
        <v>0</v>
      </c>
      <c r="BD21" s="76">
        <v>0</v>
      </c>
      <c r="BE21" s="76">
        <v>0</v>
      </c>
      <c r="BF21" s="76">
        <v>0</v>
      </c>
    </row>
    <row r="22" spans="1:58" s="74" customFormat="1" ht="63" customHeight="1">
      <c r="A22" s="134"/>
      <c r="B22" s="142" t="s">
        <v>127</v>
      </c>
      <c r="C22" s="142"/>
      <c r="D22" s="142"/>
      <c r="E22" s="118">
        <v>14</v>
      </c>
      <c r="F22" s="75">
        <v>0</v>
      </c>
      <c r="G22" s="75">
        <v>0</v>
      </c>
      <c r="H22" s="75">
        <v>0</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5">
        <v>0</v>
      </c>
      <c r="AE22" s="75">
        <v>0</v>
      </c>
      <c r="AF22" s="75">
        <v>0</v>
      </c>
      <c r="AG22" s="75">
        <v>0</v>
      </c>
      <c r="AH22" s="75">
        <v>0</v>
      </c>
      <c r="AI22" s="76">
        <v>0</v>
      </c>
      <c r="AJ22" s="76">
        <v>0</v>
      </c>
      <c r="AK22" s="76">
        <v>0</v>
      </c>
      <c r="AL22" s="76">
        <v>0</v>
      </c>
      <c r="AM22" s="76">
        <v>0</v>
      </c>
      <c r="AN22" s="76">
        <v>0</v>
      </c>
      <c r="AO22" s="76">
        <v>0</v>
      </c>
      <c r="AP22" s="76">
        <v>0</v>
      </c>
      <c r="AQ22" s="76">
        <v>0</v>
      </c>
      <c r="AR22" s="76">
        <v>0</v>
      </c>
      <c r="AS22" s="76">
        <v>0</v>
      </c>
      <c r="AT22" s="76">
        <v>0</v>
      </c>
      <c r="AU22" s="76">
        <v>0</v>
      </c>
      <c r="AV22" s="76">
        <v>0</v>
      </c>
      <c r="AW22" s="76">
        <v>0</v>
      </c>
      <c r="AX22" s="76">
        <v>0</v>
      </c>
      <c r="AY22" s="76">
        <v>0</v>
      </c>
      <c r="AZ22" s="76">
        <v>0</v>
      </c>
      <c r="BA22" s="76">
        <v>0</v>
      </c>
      <c r="BB22" s="76">
        <v>0</v>
      </c>
      <c r="BC22" s="76">
        <v>0</v>
      </c>
      <c r="BD22" s="76">
        <v>0</v>
      </c>
      <c r="BE22" s="76">
        <v>0</v>
      </c>
      <c r="BF22" s="76">
        <v>0</v>
      </c>
    </row>
    <row r="23" spans="1:58" s="74" customFormat="1" ht="52.5" customHeight="1">
      <c r="A23" s="134"/>
      <c r="B23" s="142" t="s">
        <v>128</v>
      </c>
      <c r="C23" s="142"/>
      <c r="D23" s="142"/>
      <c r="E23" s="118">
        <v>15</v>
      </c>
      <c r="F23" s="75">
        <v>0</v>
      </c>
      <c r="G23" s="76">
        <v>0</v>
      </c>
      <c r="H23" s="76">
        <v>0</v>
      </c>
      <c r="I23" s="76">
        <v>0</v>
      </c>
      <c r="J23" s="76">
        <v>0</v>
      </c>
      <c r="K23" s="76">
        <v>0</v>
      </c>
      <c r="L23" s="76">
        <v>0</v>
      </c>
      <c r="M23" s="76">
        <v>0</v>
      </c>
      <c r="N23" s="76">
        <v>0</v>
      </c>
      <c r="O23" s="76">
        <v>0</v>
      </c>
      <c r="P23" s="76">
        <v>0</v>
      </c>
      <c r="Q23" s="76">
        <v>0</v>
      </c>
      <c r="R23" s="76">
        <v>0</v>
      </c>
      <c r="S23" s="76">
        <v>0</v>
      </c>
      <c r="T23" s="76">
        <v>0</v>
      </c>
      <c r="U23" s="76">
        <v>0</v>
      </c>
      <c r="V23" s="76">
        <v>0</v>
      </c>
      <c r="W23" s="76">
        <v>0</v>
      </c>
      <c r="X23" s="76">
        <v>0</v>
      </c>
      <c r="Y23" s="76">
        <v>0</v>
      </c>
      <c r="Z23" s="76">
        <v>0</v>
      </c>
      <c r="AA23" s="76">
        <v>0</v>
      </c>
      <c r="AB23" s="76">
        <v>0</v>
      </c>
      <c r="AC23" s="76">
        <v>0</v>
      </c>
      <c r="AD23" s="76">
        <v>0</v>
      </c>
      <c r="AE23" s="76">
        <v>0</v>
      </c>
      <c r="AF23" s="76">
        <v>0</v>
      </c>
      <c r="AG23" s="76">
        <v>0</v>
      </c>
      <c r="AH23" s="76">
        <v>0</v>
      </c>
      <c r="AI23" s="76">
        <v>0</v>
      </c>
      <c r="AJ23" s="76">
        <v>0</v>
      </c>
      <c r="AK23" s="76">
        <v>0</v>
      </c>
      <c r="AL23" s="76">
        <v>0</v>
      </c>
      <c r="AM23" s="76">
        <v>0</v>
      </c>
      <c r="AN23" s="76">
        <v>0</v>
      </c>
      <c r="AO23" s="76">
        <v>0</v>
      </c>
      <c r="AP23" s="76">
        <v>0</v>
      </c>
      <c r="AQ23" s="76">
        <v>0</v>
      </c>
      <c r="AR23" s="76">
        <v>0</v>
      </c>
      <c r="AS23" s="76">
        <v>0</v>
      </c>
      <c r="AT23" s="76">
        <v>0</v>
      </c>
      <c r="AU23" s="76">
        <v>0</v>
      </c>
      <c r="AV23" s="76">
        <v>0</v>
      </c>
      <c r="AW23" s="76">
        <v>0</v>
      </c>
      <c r="AX23" s="76">
        <v>0</v>
      </c>
      <c r="AY23" s="76">
        <v>0</v>
      </c>
      <c r="AZ23" s="76">
        <v>0</v>
      </c>
      <c r="BA23" s="76">
        <v>0</v>
      </c>
      <c r="BB23" s="76">
        <v>0</v>
      </c>
      <c r="BC23" s="76">
        <v>0</v>
      </c>
      <c r="BD23" s="76">
        <v>0</v>
      </c>
      <c r="BE23" s="76">
        <v>0</v>
      </c>
      <c r="BF23" s="76">
        <v>0</v>
      </c>
    </row>
    <row r="24" spans="1:58" s="74" customFormat="1" ht="49.5" customHeight="1">
      <c r="A24" s="134"/>
      <c r="B24" s="142" t="s">
        <v>129</v>
      </c>
      <c r="C24" s="142"/>
      <c r="D24" s="142"/>
      <c r="E24" s="118">
        <v>16</v>
      </c>
      <c r="F24" s="75">
        <v>0</v>
      </c>
      <c r="G24" s="76">
        <v>0</v>
      </c>
      <c r="H24" s="76">
        <v>0</v>
      </c>
      <c r="I24" s="76">
        <v>0</v>
      </c>
      <c r="J24" s="76">
        <v>0</v>
      </c>
      <c r="K24" s="76">
        <v>0</v>
      </c>
      <c r="L24" s="76">
        <v>0</v>
      </c>
      <c r="M24" s="76">
        <v>0</v>
      </c>
      <c r="N24" s="76">
        <v>0</v>
      </c>
      <c r="O24" s="76">
        <v>0</v>
      </c>
      <c r="P24" s="76">
        <v>0</v>
      </c>
      <c r="Q24" s="76">
        <v>0</v>
      </c>
      <c r="R24" s="76">
        <v>0</v>
      </c>
      <c r="S24" s="76">
        <v>0</v>
      </c>
      <c r="T24" s="76">
        <v>0</v>
      </c>
      <c r="U24" s="76">
        <v>0</v>
      </c>
      <c r="V24" s="76">
        <v>0</v>
      </c>
      <c r="W24" s="76">
        <v>0</v>
      </c>
      <c r="X24" s="76">
        <v>0</v>
      </c>
      <c r="Y24" s="76">
        <v>0</v>
      </c>
      <c r="Z24" s="76">
        <v>0</v>
      </c>
      <c r="AA24" s="76">
        <v>0</v>
      </c>
      <c r="AB24" s="76">
        <v>0</v>
      </c>
      <c r="AC24" s="76">
        <v>0</v>
      </c>
      <c r="AD24" s="76">
        <v>0</v>
      </c>
      <c r="AE24" s="76">
        <v>0</v>
      </c>
      <c r="AF24" s="76">
        <v>0</v>
      </c>
      <c r="AG24" s="76">
        <v>0</v>
      </c>
      <c r="AH24" s="76">
        <v>0</v>
      </c>
      <c r="AI24" s="76">
        <v>0</v>
      </c>
      <c r="AJ24" s="76">
        <v>0</v>
      </c>
      <c r="AK24" s="76">
        <v>0</v>
      </c>
      <c r="AL24" s="76">
        <v>0</v>
      </c>
      <c r="AM24" s="76">
        <v>0</v>
      </c>
      <c r="AN24" s="76">
        <v>0</v>
      </c>
      <c r="AO24" s="76">
        <v>0</v>
      </c>
      <c r="AP24" s="76">
        <v>0</v>
      </c>
      <c r="AQ24" s="76">
        <v>0</v>
      </c>
      <c r="AR24" s="76">
        <v>0</v>
      </c>
      <c r="AS24" s="76">
        <v>0</v>
      </c>
      <c r="AT24" s="76">
        <v>0</v>
      </c>
      <c r="AU24" s="76">
        <v>0</v>
      </c>
      <c r="AV24" s="76">
        <v>0</v>
      </c>
      <c r="AW24" s="76">
        <v>0</v>
      </c>
      <c r="AX24" s="76">
        <v>0</v>
      </c>
      <c r="AY24" s="76">
        <v>0</v>
      </c>
      <c r="AZ24" s="76">
        <v>0</v>
      </c>
      <c r="BA24" s="76">
        <v>0</v>
      </c>
      <c r="BB24" s="76">
        <v>0</v>
      </c>
      <c r="BC24" s="76">
        <v>0</v>
      </c>
      <c r="BD24" s="76">
        <v>0</v>
      </c>
      <c r="BE24" s="76">
        <v>0</v>
      </c>
      <c r="BF24" s="76">
        <v>0</v>
      </c>
    </row>
    <row r="25" spans="1:58" s="74" customFormat="1" ht="29.25" customHeight="1">
      <c r="A25" s="134"/>
      <c r="B25" s="142" t="s">
        <v>130</v>
      </c>
      <c r="C25" s="142"/>
      <c r="D25" s="142"/>
      <c r="E25" s="118">
        <v>17</v>
      </c>
      <c r="F25" s="75">
        <v>0</v>
      </c>
      <c r="G25" s="76">
        <v>0</v>
      </c>
      <c r="H25" s="76">
        <v>0</v>
      </c>
      <c r="I25" s="76">
        <v>0</v>
      </c>
      <c r="J25" s="76">
        <v>0</v>
      </c>
      <c r="K25" s="76">
        <v>0</v>
      </c>
      <c r="L25" s="76">
        <v>0</v>
      </c>
      <c r="M25" s="76">
        <v>0</v>
      </c>
      <c r="N25" s="76">
        <v>0</v>
      </c>
      <c r="O25" s="76">
        <v>0</v>
      </c>
      <c r="P25" s="76">
        <v>0</v>
      </c>
      <c r="Q25" s="76">
        <v>0</v>
      </c>
      <c r="R25" s="76">
        <v>0</v>
      </c>
      <c r="S25" s="76">
        <v>0</v>
      </c>
      <c r="T25" s="76">
        <v>0</v>
      </c>
      <c r="U25" s="76">
        <v>0</v>
      </c>
      <c r="V25" s="76">
        <v>0</v>
      </c>
      <c r="W25" s="76">
        <v>0</v>
      </c>
      <c r="X25" s="76">
        <v>0</v>
      </c>
      <c r="Y25" s="76">
        <v>0</v>
      </c>
      <c r="Z25" s="76">
        <v>0</v>
      </c>
      <c r="AA25" s="76">
        <v>0</v>
      </c>
      <c r="AB25" s="76">
        <v>0</v>
      </c>
      <c r="AC25" s="76">
        <v>0</v>
      </c>
      <c r="AD25" s="76">
        <v>0</v>
      </c>
      <c r="AE25" s="76">
        <v>0</v>
      </c>
      <c r="AF25" s="76">
        <v>0</v>
      </c>
      <c r="AG25" s="76">
        <v>0</v>
      </c>
      <c r="AH25" s="76">
        <v>0</v>
      </c>
      <c r="AI25" s="76">
        <v>0</v>
      </c>
      <c r="AJ25" s="76">
        <v>0</v>
      </c>
      <c r="AK25" s="76">
        <v>0</v>
      </c>
      <c r="AL25" s="76">
        <v>0</v>
      </c>
      <c r="AM25" s="76">
        <v>0</v>
      </c>
      <c r="AN25" s="76">
        <v>0</v>
      </c>
      <c r="AO25" s="76">
        <v>0</v>
      </c>
      <c r="AP25" s="76">
        <v>0</v>
      </c>
      <c r="AQ25" s="76">
        <v>0</v>
      </c>
      <c r="AR25" s="76">
        <v>0</v>
      </c>
      <c r="AS25" s="76">
        <v>0</v>
      </c>
      <c r="AT25" s="76">
        <v>0</v>
      </c>
      <c r="AU25" s="76">
        <v>0</v>
      </c>
      <c r="AV25" s="76">
        <v>0</v>
      </c>
      <c r="AW25" s="76">
        <v>0</v>
      </c>
      <c r="AX25" s="76">
        <v>0</v>
      </c>
      <c r="AY25" s="76">
        <v>0</v>
      </c>
      <c r="AZ25" s="76">
        <v>0</v>
      </c>
      <c r="BA25" s="76">
        <v>0</v>
      </c>
      <c r="BB25" s="76">
        <v>0</v>
      </c>
      <c r="BC25" s="76">
        <v>0</v>
      </c>
      <c r="BD25" s="76">
        <v>0</v>
      </c>
      <c r="BE25" s="76">
        <v>0</v>
      </c>
      <c r="BF25" s="76">
        <v>0</v>
      </c>
    </row>
    <row r="26" spans="1:58" s="74" customFormat="1" ht="24.75" customHeight="1">
      <c r="A26" s="134"/>
      <c r="B26" s="142" t="s">
        <v>131</v>
      </c>
      <c r="C26" s="142"/>
      <c r="D26" s="142"/>
      <c r="E26" s="118">
        <v>18</v>
      </c>
      <c r="F26" s="75">
        <v>0</v>
      </c>
      <c r="G26" s="76">
        <v>0</v>
      </c>
      <c r="H26" s="76">
        <v>0</v>
      </c>
      <c r="I26" s="76">
        <v>0</v>
      </c>
      <c r="J26" s="76">
        <v>0</v>
      </c>
      <c r="K26" s="76">
        <v>0</v>
      </c>
      <c r="L26" s="76">
        <v>0</v>
      </c>
      <c r="M26" s="76">
        <v>0</v>
      </c>
      <c r="N26" s="76">
        <v>0</v>
      </c>
      <c r="O26" s="76">
        <v>0</v>
      </c>
      <c r="P26" s="76">
        <v>0</v>
      </c>
      <c r="Q26" s="76">
        <v>0</v>
      </c>
      <c r="R26" s="76">
        <v>0</v>
      </c>
      <c r="S26" s="76">
        <v>0</v>
      </c>
      <c r="T26" s="76">
        <v>0</v>
      </c>
      <c r="U26" s="76">
        <v>0</v>
      </c>
      <c r="V26" s="76">
        <v>0</v>
      </c>
      <c r="W26" s="76">
        <v>0</v>
      </c>
      <c r="X26" s="76">
        <v>0</v>
      </c>
      <c r="Y26" s="76">
        <v>0</v>
      </c>
      <c r="Z26" s="76">
        <v>0</v>
      </c>
      <c r="AA26" s="76">
        <v>0</v>
      </c>
      <c r="AB26" s="76">
        <v>0</v>
      </c>
      <c r="AC26" s="76">
        <v>0</v>
      </c>
      <c r="AD26" s="76">
        <v>0</v>
      </c>
      <c r="AE26" s="76">
        <v>0</v>
      </c>
      <c r="AF26" s="76">
        <v>0</v>
      </c>
      <c r="AG26" s="76">
        <v>0</v>
      </c>
      <c r="AH26" s="76">
        <v>0</v>
      </c>
      <c r="AI26" s="76">
        <v>0</v>
      </c>
      <c r="AJ26" s="76">
        <v>0</v>
      </c>
      <c r="AK26" s="76">
        <v>0</v>
      </c>
      <c r="AL26" s="76">
        <v>0</v>
      </c>
      <c r="AM26" s="76">
        <v>0</v>
      </c>
      <c r="AN26" s="76">
        <v>0</v>
      </c>
      <c r="AO26" s="76">
        <v>0</v>
      </c>
      <c r="AP26" s="76">
        <v>0</v>
      </c>
      <c r="AQ26" s="76">
        <v>0</v>
      </c>
      <c r="AR26" s="76">
        <v>0</v>
      </c>
      <c r="AS26" s="76">
        <v>0</v>
      </c>
      <c r="AT26" s="76">
        <v>0</v>
      </c>
      <c r="AU26" s="76">
        <v>0</v>
      </c>
      <c r="AV26" s="76">
        <v>0</v>
      </c>
      <c r="AW26" s="76">
        <v>0</v>
      </c>
      <c r="AX26" s="76">
        <v>0</v>
      </c>
      <c r="AY26" s="76">
        <v>0</v>
      </c>
      <c r="AZ26" s="76">
        <v>0</v>
      </c>
      <c r="BA26" s="76">
        <v>0</v>
      </c>
      <c r="BB26" s="76">
        <v>0</v>
      </c>
      <c r="BC26" s="76">
        <v>0</v>
      </c>
      <c r="BD26" s="76">
        <v>0</v>
      </c>
      <c r="BE26" s="76">
        <v>0</v>
      </c>
      <c r="BF26" s="76">
        <v>0</v>
      </c>
    </row>
    <row r="27" spans="1:58" s="80" customFormat="1" ht="23.25" customHeight="1">
      <c r="A27" s="134"/>
      <c r="B27" s="133" t="s">
        <v>132</v>
      </c>
      <c r="C27" s="133"/>
      <c r="D27" s="133"/>
      <c r="E27" s="77">
        <v>19</v>
      </c>
      <c r="F27" s="78">
        <v>0</v>
      </c>
      <c r="G27" s="79">
        <v>0</v>
      </c>
      <c r="H27" s="79">
        <v>0</v>
      </c>
      <c r="I27" s="79">
        <v>2</v>
      </c>
      <c r="J27" s="79">
        <v>5713</v>
      </c>
      <c r="K27" s="79">
        <v>7</v>
      </c>
      <c r="L27" s="79">
        <v>37</v>
      </c>
      <c r="M27" s="79">
        <v>0</v>
      </c>
      <c r="N27" s="79">
        <v>0</v>
      </c>
      <c r="O27" s="79">
        <v>12</v>
      </c>
      <c r="P27" s="79">
        <v>0</v>
      </c>
      <c r="Q27" s="79">
        <v>5659</v>
      </c>
      <c r="R27" s="79">
        <v>63</v>
      </c>
      <c r="S27" s="79">
        <v>0</v>
      </c>
      <c r="T27" s="79">
        <v>0</v>
      </c>
      <c r="U27" s="79">
        <v>0</v>
      </c>
      <c r="V27" s="79">
        <v>0</v>
      </c>
      <c r="W27" s="79">
        <v>0</v>
      </c>
      <c r="X27" s="79">
        <v>0</v>
      </c>
      <c r="Y27" s="79">
        <v>0</v>
      </c>
      <c r="Z27" s="79">
        <v>0</v>
      </c>
      <c r="AA27" s="79">
        <v>0</v>
      </c>
      <c r="AB27" s="79">
        <v>0</v>
      </c>
      <c r="AC27" s="79">
        <v>0</v>
      </c>
      <c r="AD27" s="79">
        <v>0</v>
      </c>
      <c r="AE27" s="79">
        <v>0</v>
      </c>
      <c r="AF27" s="79">
        <v>0</v>
      </c>
      <c r="AG27" s="79">
        <v>0</v>
      </c>
      <c r="AH27" s="79">
        <v>0</v>
      </c>
      <c r="AI27" s="79">
        <v>5659</v>
      </c>
      <c r="AJ27" s="79">
        <v>0</v>
      </c>
      <c r="AK27" s="79">
        <v>0</v>
      </c>
      <c r="AL27" s="79">
        <v>0</v>
      </c>
      <c r="AM27" s="79">
        <v>0</v>
      </c>
      <c r="AN27" s="79">
        <v>0</v>
      </c>
      <c r="AO27" s="79">
        <v>0</v>
      </c>
      <c r="AP27" s="79">
        <v>0</v>
      </c>
      <c r="AQ27" s="79">
        <v>0</v>
      </c>
      <c r="AR27" s="79">
        <v>0</v>
      </c>
      <c r="AS27" s="79">
        <v>271726793.73</v>
      </c>
      <c r="AT27" s="79">
        <v>0</v>
      </c>
      <c r="AU27" s="79">
        <v>0</v>
      </c>
      <c r="AV27" s="79">
        <v>0</v>
      </c>
      <c r="AW27" s="79">
        <v>0</v>
      </c>
      <c r="AX27" s="79">
        <v>0</v>
      </c>
      <c r="AY27" s="79">
        <v>0</v>
      </c>
      <c r="AZ27" s="79">
        <v>0</v>
      </c>
      <c r="BA27" s="79">
        <v>0</v>
      </c>
      <c r="BB27" s="79">
        <v>0</v>
      </c>
      <c r="BC27" s="79">
        <v>0</v>
      </c>
      <c r="BD27" s="79">
        <v>0</v>
      </c>
      <c r="BE27" s="79">
        <v>1150</v>
      </c>
      <c r="BF27" s="79">
        <v>1146</v>
      </c>
    </row>
    <row r="28" spans="1:58" s="74" customFormat="1" ht="21" customHeight="1">
      <c r="A28" s="134" t="s">
        <v>138</v>
      </c>
      <c r="B28" s="141" t="s">
        <v>134</v>
      </c>
      <c r="C28" s="141"/>
      <c r="D28" s="141"/>
      <c r="E28" s="118">
        <v>20</v>
      </c>
      <c r="F28" s="75">
        <v>15</v>
      </c>
      <c r="G28" s="76">
        <v>2</v>
      </c>
      <c r="H28" s="76">
        <v>0</v>
      </c>
      <c r="I28" s="76">
        <v>1</v>
      </c>
      <c r="J28" s="76">
        <v>327</v>
      </c>
      <c r="K28" s="76">
        <v>1</v>
      </c>
      <c r="L28" s="76">
        <v>2</v>
      </c>
      <c r="M28" s="76">
        <v>0</v>
      </c>
      <c r="N28" s="76">
        <v>325</v>
      </c>
      <c r="O28" s="76">
        <v>0</v>
      </c>
      <c r="P28" s="76">
        <v>0</v>
      </c>
      <c r="Q28" s="76">
        <v>0</v>
      </c>
      <c r="R28" s="76">
        <v>0</v>
      </c>
      <c r="S28" s="76">
        <v>32</v>
      </c>
      <c r="T28" s="76">
        <v>0</v>
      </c>
      <c r="U28" s="76">
        <v>21</v>
      </c>
      <c r="V28" s="76">
        <v>11</v>
      </c>
      <c r="W28" s="76">
        <v>0</v>
      </c>
      <c r="X28" s="76">
        <v>0</v>
      </c>
      <c r="Y28" s="76">
        <v>0</v>
      </c>
      <c r="Z28" s="76">
        <v>0</v>
      </c>
      <c r="AA28" s="76">
        <v>1</v>
      </c>
      <c r="AB28" s="76">
        <v>3</v>
      </c>
      <c r="AC28" s="76">
        <v>265</v>
      </c>
      <c r="AD28" s="76">
        <v>2</v>
      </c>
      <c r="AE28" s="76">
        <v>3</v>
      </c>
      <c r="AF28" s="76">
        <v>259</v>
      </c>
      <c r="AG28" s="76">
        <v>1</v>
      </c>
      <c r="AH28" s="76">
        <v>13</v>
      </c>
      <c r="AI28" s="76">
        <v>313</v>
      </c>
      <c r="AJ28" s="76">
        <v>3</v>
      </c>
      <c r="AK28" s="76">
        <v>0</v>
      </c>
      <c r="AL28" s="76">
        <v>27</v>
      </c>
      <c r="AM28" s="76">
        <v>0</v>
      </c>
      <c r="AN28" s="76">
        <v>2</v>
      </c>
      <c r="AO28" s="76">
        <v>2</v>
      </c>
      <c r="AP28" s="76">
        <v>0</v>
      </c>
      <c r="AQ28" s="76">
        <v>1</v>
      </c>
      <c r="AR28" s="76">
        <v>23</v>
      </c>
      <c r="AS28" s="76">
        <v>10782017</v>
      </c>
      <c r="AT28" s="76">
        <v>0</v>
      </c>
      <c r="AU28" s="76">
        <v>0</v>
      </c>
      <c r="AV28" s="76">
        <v>0</v>
      </c>
      <c r="AW28" s="76">
        <v>0</v>
      </c>
      <c r="AX28" s="76">
        <v>2</v>
      </c>
      <c r="AY28" s="76">
        <v>276575</v>
      </c>
      <c r="AZ28" s="76">
        <v>0</v>
      </c>
      <c r="BA28" s="76">
        <v>0</v>
      </c>
      <c r="BB28" s="76">
        <v>303</v>
      </c>
      <c r="BC28" s="76">
        <v>0</v>
      </c>
      <c r="BD28" s="76">
        <v>0</v>
      </c>
      <c r="BE28" s="76">
        <v>0</v>
      </c>
      <c r="BF28" s="76">
        <v>34</v>
      </c>
    </row>
    <row r="29" spans="1:58" s="74" customFormat="1" ht="18.75" customHeight="1">
      <c r="A29" s="134"/>
      <c r="B29" s="143" t="s">
        <v>72</v>
      </c>
      <c r="C29" s="142" t="s">
        <v>209</v>
      </c>
      <c r="D29" s="142"/>
      <c r="E29" s="118">
        <v>21</v>
      </c>
      <c r="F29" s="75">
        <v>2</v>
      </c>
      <c r="G29" s="76">
        <v>0</v>
      </c>
      <c r="H29" s="76">
        <v>0</v>
      </c>
      <c r="I29" s="76">
        <v>0</v>
      </c>
      <c r="J29" s="76">
        <v>7</v>
      </c>
      <c r="K29" s="76">
        <v>0</v>
      </c>
      <c r="L29" s="76">
        <v>0</v>
      </c>
      <c r="M29" s="76">
        <v>0</v>
      </c>
      <c r="N29" s="76">
        <v>7</v>
      </c>
      <c r="O29" s="76">
        <v>0</v>
      </c>
      <c r="P29" s="76">
        <v>0</v>
      </c>
      <c r="Q29" s="76">
        <v>0</v>
      </c>
      <c r="R29" s="76">
        <v>0</v>
      </c>
      <c r="S29" s="76">
        <v>4</v>
      </c>
      <c r="T29" s="76">
        <v>0</v>
      </c>
      <c r="U29" s="76">
        <v>1</v>
      </c>
      <c r="V29" s="76">
        <v>3</v>
      </c>
      <c r="W29" s="76">
        <v>0</v>
      </c>
      <c r="X29" s="76">
        <v>0</v>
      </c>
      <c r="Y29" s="76">
        <v>0</v>
      </c>
      <c r="Z29" s="76">
        <v>0</v>
      </c>
      <c r="AA29" s="76">
        <v>0</v>
      </c>
      <c r="AB29" s="76">
        <v>0</v>
      </c>
      <c r="AC29" s="76">
        <v>0</v>
      </c>
      <c r="AD29" s="76">
        <v>0</v>
      </c>
      <c r="AE29" s="76">
        <v>0</v>
      </c>
      <c r="AF29" s="76">
        <v>0</v>
      </c>
      <c r="AG29" s="76">
        <v>0</v>
      </c>
      <c r="AH29" s="76">
        <v>2</v>
      </c>
      <c r="AI29" s="76">
        <v>6</v>
      </c>
      <c r="AJ29" s="76">
        <v>0</v>
      </c>
      <c r="AK29" s="76">
        <v>0</v>
      </c>
      <c r="AL29" s="76">
        <v>3</v>
      </c>
      <c r="AM29" s="76">
        <v>0</v>
      </c>
      <c r="AN29" s="76">
        <v>0</v>
      </c>
      <c r="AO29" s="76">
        <v>0</v>
      </c>
      <c r="AP29" s="76">
        <v>0</v>
      </c>
      <c r="AQ29" s="76">
        <v>0</v>
      </c>
      <c r="AR29" s="76">
        <v>4</v>
      </c>
      <c r="AS29" s="76">
        <v>143861</v>
      </c>
      <c r="AT29" s="76">
        <v>0</v>
      </c>
      <c r="AU29" s="76">
        <v>0</v>
      </c>
      <c r="AV29" s="76">
        <v>0</v>
      </c>
      <c r="AW29" s="76">
        <v>0</v>
      </c>
      <c r="AX29" s="76">
        <v>1</v>
      </c>
      <c r="AY29" s="76">
        <v>143861</v>
      </c>
      <c r="AZ29" s="76">
        <v>0</v>
      </c>
      <c r="BA29" s="76">
        <v>0</v>
      </c>
      <c r="BB29" s="76">
        <v>6</v>
      </c>
      <c r="BC29" s="76">
        <v>0</v>
      </c>
      <c r="BD29" s="76">
        <v>0</v>
      </c>
      <c r="BE29" s="76">
        <v>0</v>
      </c>
      <c r="BF29" s="76">
        <v>1</v>
      </c>
    </row>
    <row r="30" spans="1:58" s="74" customFormat="1" ht="24.75" customHeight="1">
      <c r="A30" s="134"/>
      <c r="B30" s="143"/>
      <c r="C30" s="144" t="s">
        <v>296</v>
      </c>
      <c r="D30" s="145"/>
      <c r="E30" s="118">
        <v>22</v>
      </c>
      <c r="F30" s="75">
        <v>2</v>
      </c>
      <c r="G30" s="76">
        <v>0</v>
      </c>
      <c r="H30" s="76">
        <v>0</v>
      </c>
      <c r="I30" s="76">
        <v>0</v>
      </c>
      <c r="J30" s="76">
        <v>22</v>
      </c>
      <c r="K30" s="76">
        <v>0</v>
      </c>
      <c r="L30" s="76">
        <v>1</v>
      </c>
      <c r="M30" s="76">
        <v>0</v>
      </c>
      <c r="N30" s="76">
        <v>21</v>
      </c>
      <c r="O30" s="76">
        <v>0</v>
      </c>
      <c r="P30" s="76">
        <v>0</v>
      </c>
      <c r="Q30" s="76">
        <v>0</v>
      </c>
      <c r="R30" s="76">
        <v>0</v>
      </c>
      <c r="S30" s="76">
        <v>8</v>
      </c>
      <c r="T30" s="76">
        <v>0</v>
      </c>
      <c r="U30" s="76">
        <v>2</v>
      </c>
      <c r="V30" s="76">
        <v>6</v>
      </c>
      <c r="W30" s="76">
        <v>0</v>
      </c>
      <c r="X30" s="76">
        <v>0</v>
      </c>
      <c r="Y30" s="76">
        <v>0</v>
      </c>
      <c r="Z30" s="76">
        <v>0</v>
      </c>
      <c r="AA30" s="76">
        <v>0</v>
      </c>
      <c r="AB30" s="76">
        <v>2</v>
      </c>
      <c r="AC30" s="76">
        <v>1</v>
      </c>
      <c r="AD30" s="76">
        <v>1</v>
      </c>
      <c r="AE30" s="76">
        <v>0</v>
      </c>
      <c r="AF30" s="76">
        <v>0</v>
      </c>
      <c r="AG30" s="76">
        <v>0</v>
      </c>
      <c r="AH30" s="76">
        <v>4</v>
      </c>
      <c r="AI30" s="76">
        <v>15</v>
      </c>
      <c r="AJ30" s="76">
        <v>0</v>
      </c>
      <c r="AK30" s="76">
        <v>0</v>
      </c>
      <c r="AL30" s="76">
        <v>8</v>
      </c>
      <c r="AM30" s="76">
        <v>0</v>
      </c>
      <c r="AN30" s="76">
        <v>0</v>
      </c>
      <c r="AO30" s="76">
        <v>1</v>
      </c>
      <c r="AP30" s="76">
        <v>0</v>
      </c>
      <c r="AQ30" s="76">
        <v>1</v>
      </c>
      <c r="AR30" s="76">
        <v>8</v>
      </c>
      <c r="AS30" s="76">
        <v>132714</v>
      </c>
      <c r="AT30" s="76">
        <v>0</v>
      </c>
      <c r="AU30" s="76">
        <v>0</v>
      </c>
      <c r="AV30" s="76">
        <v>0</v>
      </c>
      <c r="AW30" s="76">
        <v>0</v>
      </c>
      <c r="AX30" s="76">
        <v>1</v>
      </c>
      <c r="AY30" s="76">
        <v>132714</v>
      </c>
      <c r="AZ30" s="76">
        <v>0</v>
      </c>
      <c r="BA30" s="76">
        <v>0</v>
      </c>
      <c r="BB30" s="76">
        <v>15</v>
      </c>
      <c r="BC30" s="76">
        <v>0</v>
      </c>
      <c r="BD30" s="76">
        <v>0</v>
      </c>
      <c r="BE30" s="76">
        <v>0</v>
      </c>
      <c r="BF30" s="76">
        <v>10</v>
      </c>
    </row>
    <row r="31" spans="1:58" s="74" customFormat="1" ht="17.25" customHeight="1">
      <c r="A31" s="134"/>
      <c r="B31" s="143"/>
      <c r="C31" s="132" t="s">
        <v>297</v>
      </c>
      <c r="D31" s="132"/>
      <c r="E31" s="118">
        <v>23</v>
      </c>
      <c r="F31" s="75">
        <v>8</v>
      </c>
      <c r="G31" s="76">
        <v>1</v>
      </c>
      <c r="H31" s="76">
        <v>0</v>
      </c>
      <c r="I31" s="76">
        <v>0</v>
      </c>
      <c r="J31" s="76">
        <v>270</v>
      </c>
      <c r="K31" s="76">
        <v>0</v>
      </c>
      <c r="L31" s="76">
        <v>0</v>
      </c>
      <c r="M31" s="76">
        <v>0</v>
      </c>
      <c r="N31" s="76">
        <v>270</v>
      </c>
      <c r="O31" s="76">
        <v>0</v>
      </c>
      <c r="P31" s="76">
        <v>0</v>
      </c>
      <c r="Q31" s="76">
        <v>0</v>
      </c>
      <c r="R31" s="76">
        <v>0</v>
      </c>
      <c r="S31" s="76">
        <v>6</v>
      </c>
      <c r="T31" s="76">
        <v>0</v>
      </c>
      <c r="U31" s="76">
        <v>5</v>
      </c>
      <c r="V31" s="76">
        <v>1</v>
      </c>
      <c r="W31" s="76">
        <v>0</v>
      </c>
      <c r="X31" s="76">
        <v>0</v>
      </c>
      <c r="Y31" s="76">
        <v>0</v>
      </c>
      <c r="Z31" s="76">
        <v>0</v>
      </c>
      <c r="AA31" s="76">
        <v>0</v>
      </c>
      <c r="AB31" s="76">
        <v>0</v>
      </c>
      <c r="AC31" s="76">
        <v>262</v>
      </c>
      <c r="AD31" s="76">
        <v>0</v>
      </c>
      <c r="AE31" s="76">
        <v>2</v>
      </c>
      <c r="AF31" s="76">
        <v>259</v>
      </c>
      <c r="AG31" s="76">
        <v>1</v>
      </c>
      <c r="AH31" s="76">
        <v>4</v>
      </c>
      <c r="AI31" s="76">
        <v>272</v>
      </c>
      <c r="AJ31" s="76">
        <v>0</v>
      </c>
      <c r="AK31" s="76">
        <v>0</v>
      </c>
      <c r="AL31" s="76">
        <v>6</v>
      </c>
      <c r="AM31" s="76">
        <v>0</v>
      </c>
      <c r="AN31" s="76">
        <v>1</v>
      </c>
      <c r="AO31" s="76">
        <v>0</v>
      </c>
      <c r="AP31" s="76">
        <v>0</v>
      </c>
      <c r="AQ31" s="76">
        <v>0</v>
      </c>
      <c r="AR31" s="76">
        <v>3</v>
      </c>
      <c r="AS31" s="76">
        <v>3681241</v>
      </c>
      <c r="AT31" s="76">
        <v>0</v>
      </c>
      <c r="AU31" s="76">
        <v>0</v>
      </c>
      <c r="AV31" s="76">
        <v>0</v>
      </c>
      <c r="AW31" s="76">
        <v>0</v>
      </c>
      <c r="AX31" s="76">
        <v>0</v>
      </c>
      <c r="AY31" s="76">
        <v>0</v>
      </c>
      <c r="AZ31" s="76">
        <v>0</v>
      </c>
      <c r="BA31" s="76">
        <v>0</v>
      </c>
      <c r="BB31" s="76">
        <v>265</v>
      </c>
      <c r="BC31" s="76">
        <v>0</v>
      </c>
      <c r="BD31" s="76">
        <v>0</v>
      </c>
      <c r="BE31" s="76">
        <v>0</v>
      </c>
      <c r="BF31" s="76">
        <v>20</v>
      </c>
    </row>
    <row r="32" spans="1:58" s="74" customFormat="1" ht="36" customHeight="1">
      <c r="A32" s="134"/>
      <c r="B32" s="143"/>
      <c r="C32" s="144" t="s">
        <v>298</v>
      </c>
      <c r="D32" s="145"/>
      <c r="E32" s="118">
        <v>24</v>
      </c>
      <c r="F32" s="75">
        <v>0</v>
      </c>
      <c r="G32" s="76">
        <v>0</v>
      </c>
      <c r="H32" s="76">
        <v>0</v>
      </c>
      <c r="I32" s="76">
        <v>0</v>
      </c>
      <c r="J32" s="76">
        <v>0</v>
      </c>
      <c r="K32" s="76">
        <v>0</v>
      </c>
      <c r="L32" s="76">
        <v>0</v>
      </c>
      <c r="M32" s="76">
        <v>0</v>
      </c>
      <c r="N32" s="76">
        <v>0</v>
      </c>
      <c r="O32" s="76">
        <v>0</v>
      </c>
      <c r="P32" s="76">
        <v>0</v>
      </c>
      <c r="Q32" s="76">
        <v>0</v>
      </c>
      <c r="R32" s="76">
        <v>0</v>
      </c>
      <c r="S32" s="76">
        <v>0</v>
      </c>
      <c r="T32" s="76">
        <v>0</v>
      </c>
      <c r="U32" s="76">
        <v>0</v>
      </c>
      <c r="V32" s="76">
        <v>0</v>
      </c>
      <c r="W32" s="76">
        <v>0</v>
      </c>
      <c r="X32" s="76">
        <v>0</v>
      </c>
      <c r="Y32" s="76">
        <v>0</v>
      </c>
      <c r="Z32" s="76">
        <v>0</v>
      </c>
      <c r="AA32" s="76">
        <v>0</v>
      </c>
      <c r="AB32" s="76">
        <v>0</v>
      </c>
      <c r="AC32" s="76">
        <v>0</v>
      </c>
      <c r="AD32" s="76">
        <v>0</v>
      </c>
      <c r="AE32" s="76">
        <v>0</v>
      </c>
      <c r="AF32" s="76">
        <v>0</v>
      </c>
      <c r="AG32" s="76">
        <v>0</v>
      </c>
      <c r="AH32" s="76">
        <v>0</v>
      </c>
      <c r="AI32" s="76">
        <v>0</v>
      </c>
      <c r="AJ32" s="76">
        <v>0</v>
      </c>
      <c r="AK32" s="76">
        <v>0</v>
      </c>
      <c r="AL32" s="76">
        <v>0</v>
      </c>
      <c r="AM32" s="76">
        <v>0</v>
      </c>
      <c r="AN32" s="76">
        <v>0</v>
      </c>
      <c r="AO32" s="76">
        <v>0</v>
      </c>
      <c r="AP32" s="76">
        <v>0</v>
      </c>
      <c r="AQ32" s="76">
        <v>0</v>
      </c>
      <c r="AR32" s="76">
        <v>0</v>
      </c>
      <c r="AS32" s="76">
        <v>0</v>
      </c>
      <c r="AT32" s="76">
        <v>0</v>
      </c>
      <c r="AU32" s="76">
        <v>0</v>
      </c>
      <c r="AV32" s="76">
        <v>0</v>
      </c>
      <c r="AW32" s="76">
        <v>0</v>
      </c>
      <c r="AX32" s="76">
        <v>0</v>
      </c>
      <c r="AY32" s="76">
        <v>0</v>
      </c>
      <c r="AZ32" s="76">
        <v>0</v>
      </c>
      <c r="BA32" s="76">
        <v>0</v>
      </c>
      <c r="BB32" s="76">
        <v>0</v>
      </c>
      <c r="BC32" s="76">
        <v>0</v>
      </c>
      <c r="BD32" s="76">
        <v>0</v>
      </c>
      <c r="BE32" s="76">
        <v>0</v>
      </c>
      <c r="BF32" s="76">
        <v>0</v>
      </c>
    </row>
    <row r="33" spans="1:58" s="74" customFormat="1" ht="21" customHeight="1">
      <c r="A33" s="134"/>
      <c r="B33" s="141" t="s">
        <v>227</v>
      </c>
      <c r="C33" s="141"/>
      <c r="D33" s="141"/>
      <c r="E33" s="118">
        <v>25</v>
      </c>
      <c r="F33" s="75">
        <v>369</v>
      </c>
      <c r="G33" s="76">
        <v>25</v>
      </c>
      <c r="H33" s="76">
        <v>0</v>
      </c>
      <c r="I33" s="76">
        <v>19</v>
      </c>
      <c r="J33" s="76">
        <v>2270</v>
      </c>
      <c r="K33" s="76">
        <v>5</v>
      </c>
      <c r="L33" s="76">
        <v>71</v>
      </c>
      <c r="M33" s="76">
        <v>0</v>
      </c>
      <c r="N33" s="76">
        <v>2193</v>
      </c>
      <c r="O33" s="76">
        <v>20</v>
      </c>
      <c r="P33" s="76">
        <v>0</v>
      </c>
      <c r="Q33" s="76">
        <v>0</v>
      </c>
      <c r="R33" s="76">
        <v>0</v>
      </c>
      <c r="S33" s="76">
        <v>1445</v>
      </c>
      <c r="T33" s="76">
        <v>0</v>
      </c>
      <c r="U33" s="76">
        <v>1384</v>
      </c>
      <c r="V33" s="76">
        <v>61</v>
      </c>
      <c r="W33" s="76">
        <v>0</v>
      </c>
      <c r="X33" s="76">
        <v>0</v>
      </c>
      <c r="Y33" s="76">
        <v>0</v>
      </c>
      <c r="Z33" s="76">
        <v>0</v>
      </c>
      <c r="AA33" s="76">
        <v>0</v>
      </c>
      <c r="AB33" s="76">
        <v>35</v>
      </c>
      <c r="AC33" s="76">
        <v>404</v>
      </c>
      <c r="AD33" s="76">
        <v>80</v>
      </c>
      <c r="AE33" s="76">
        <v>30</v>
      </c>
      <c r="AF33" s="76">
        <v>282</v>
      </c>
      <c r="AG33" s="76">
        <v>2</v>
      </c>
      <c r="AH33" s="76">
        <v>149</v>
      </c>
      <c r="AI33" s="76">
        <v>2033</v>
      </c>
      <c r="AJ33" s="76">
        <v>0</v>
      </c>
      <c r="AK33" s="76">
        <v>0</v>
      </c>
      <c r="AL33" s="76">
        <v>536</v>
      </c>
      <c r="AM33" s="76">
        <v>12</v>
      </c>
      <c r="AN33" s="76">
        <v>18</v>
      </c>
      <c r="AO33" s="76">
        <v>6</v>
      </c>
      <c r="AP33" s="76">
        <v>0</v>
      </c>
      <c r="AQ33" s="76">
        <v>5</v>
      </c>
      <c r="AR33" s="76">
        <v>62</v>
      </c>
      <c r="AS33" s="76">
        <v>33335320.05</v>
      </c>
      <c r="AT33" s="76">
        <v>0</v>
      </c>
      <c r="AU33" s="76">
        <v>0</v>
      </c>
      <c r="AV33" s="76">
        <v>0</v>
      </c>
      <c r="AW33" s="76">
        <v>0</v>
      </c>
      <c r="AX33" s="76">
        <v>0</v>
      </c>
      <c r="AY33" s="76">
        <v>0</v>
      </c>
      <c r="AZ33" s="76">
        <v>0</v>
      </c>
      <c r="BA33" s="76">
        <v>0</v>
      </c>
      <c r="BB33" s="76">
        <v>1983</v>
      </c>
      <c r="BC33" s="76">
        <v>0</v>
      </c>
      <c r="BD33" s="76">
        <v>21</v>
      </c>
      <c r="BE33" s="76">
        <v>322</v>
      </c>
      <c r="BF33" s="76">
        <v>1520</v>
      </c>
    </row>
    <row r="34" spans="1:58" s="74" customFormat="1" ht="32.25" customHeight="1">
      <c r="A34" s="134"/>
      <c r="B34" s="143" t="s">
        <v>72</v>
      </c>
      <c r="C34" s="142" t="s">
        <v>210</v>
      </c>
      <c r="D34" s="142"/>
      <c r="E34" s="118">
        <v>26</v>
      </c>
      <c r="F34" s="75">
        <v>32</v>
      </c>
      <c r="G34" s="76">
        <v>4</v>
      </c>
      <c r="H34" s="76">
        <v>0</v>
      </c>
      <c r="I34" s="76">
        <v>3</v>
      </c>
      <c r="J34" s="76">
        <v>128</v>
      </c>
      <c r="K34" s="76">
        <v>0</v>
      </c>
      <c r="L34" s="76">
        <v>6</v>
      </c>
      <c r="M34" s="76">
        <v>0</v>
      </c>
      <c r="N34" s="76">
        <v>123</v>
      </c>
      <c r="O34" s="76">
        <v>2</v>
      </c>
      <c r="P34" s="76">
        <v>0</v>
      </c>
      <c r="Q34" s="76">
        <v>0</v>
      </c>
      <c r="R34" s="76">
        <v>0</v>
      </c>
      <c r="S34" s="76">
        <v>92</v>
      </c>
      <c r="T34" s="76">
        <v>0</v>
      </c>
      <c r="U34" s="76">
        <v>91</v>
      </c>
      <c r="V34" s="76">
        <v>1</v>
      </c>
      <c r="W34" s="76">
        <v>0</v>
      </c>
      <c r="X34" s="76">
        <v>0</v>
      </c>
      <c r="Y34" s="76">
        <v>0</v>
      </c>
      <c r="Z34" s="76">
        <v>0</v>
      </c>
      <c r="AA34" s="76">
        <v>0</v>
      </c>
      <c r="AB34" s="76">
        <v>8</v>
      </c>
      <c r="AC34" s="76">
        <v>10</v>
      </c>
      <c r="AD34" s="76">
        <v>1</v>
      </c>
      <c r="AE34" s="76">
        <v>2</v>
      </c>
      <c r="AF34" s="76">
        <v>7</v>
      </c>
      <c r="AG34" s="76">
        <v>0</v>
      </c>
      <c r="AH34" s="76">
        <v>14</v>
      </c>
      <c r="AI34" s="76">
        <v>124</v>
      </c>
      <c r="AJ34" s="76">
        <v>0</v>
      </c>
      <c r="AK34" s="76">
        <v>0</v>
      </c>
      <c r="AL34" s="76">
        <v>35</v>
      </c>
      <c r="AM34" s="76">
        <v>8</v>
      </c>
      <c r="AN34" s="76">
        <v>0</v>
      </c>
      <c r="AO34" s="76">
        <v>0</v>
      </c>
      <c r="AP34" s="76">
        <v>0</v>
      </c>
      <c r="AQ34" s="76">
        <v>0</v>
      </c>
      <c r="AR34" s="76">
        <v>0</v>
      </c>
      <c r="AS34" s="76">
        <v>1210377.95</v>
      </c>
      <c r="AT34" s="76">
        <v>0</v>
      </c>
      <c r="AU34" s="76">
        <v>0</v>
      </c>
      <c r="AV34" s="76">
        <v>0</v>
      </c>
      <c r="AW34" s="76">
        <v>0</v>
      </c>
      <c r="AX34" s="76">
        <v>0</v>
      </c>
      <c r="AY34" s="76">
        <v>0</v>
      </c>
      <c r="AZ34" s="76">
        <v>0</v>
      </c>
      <c r="BA34" s="76">
        <v>0</v>
      </c>
      <c r="BB34" s="76">
        <v>119</v>
      </c>
      <c r="BC34" s="76">
        <v>0</v>
      </c>
      <c r="BD34" s="76">
        <v>1</v>
      </c>
      <c r="BE34" s="76">
        <v>124</v>
      </c>
      <c r="BF34" s="76">
        <v>119</v>
      </c>
    </row>
    <row r="35" spans="1:58" s="74" customFormat="1" ht="24" customHeight="1">
      <c r="A35" s="134"/>
      <c r="B35" s="143"/>
      <c r="C35" s="115" t="s">
        <v>233</v>
      </c>
      <c r="D35" s="116" t="s">
        <v>232</v>
      </c>
      <c r="E35" s="118">
        <v>27</v>
      </c>
      <c r="F35" s="75">
        <v>21</v>
      </c>
      <c r="G35" s="75">
        <v>3</v>
      </c>
      <c r="H35" s="75">
        <v>0</v>
      </c>
      <c r="I35" s="75">
        <v>0</v>
      </c>
      <c r="J35" s="75">
        <v>86</v>
      </c>
      <c r="K35" s="75">
        <v>0</v>
      </c>
      <c r="L35" s="75">
        <v>3</v>
      </c>
      <c r="M35" s="75">
        <v>0</v>
      </c>
      <c r="N35" s="75">
        <v>81</v>
      </c>
      <c r="O35" s="75">
        <v>2</v>
      </c>
      <c r="P35" s="75">
        <v>0</v>
      </c>
      <c r="Q35" s="75">
        <v>0</v>
      </c>
      <c r="R35" s="75">
        <v>0</v>
      </c>
      <c r="S35" s="75">
        <v>59</v>
      </c>
      <c r="T35" s="75">
        <v>0</v>
      </c>
      <c r="U35" s="75">
        <v>59</v>
      </c>
      <c r="V35" s="75">
        <v>0</v>
      </c>
      <c r="W35" s="75">
        <v>0</v>
      </c>
      <c r="X35" s="75">
        <v>0</v>
      </c>
      <c r="Y35" s="75">
        <v>0</v>
      </c>
      <c r="Z35" s="75">
        <v>0</v>
      </c>
      <c r="AA35" s="75">
        <v>0</v>
      </c>
      <c r="AB35" s="75">
        <v>7</v>
      </c>
      <c r="AC35" s="75">
        <v>5</v>
      </c>
      <c r="AD35" s="75">
        <v>0</v>
      </c>
      <c r="AE35" s="75">
        <v>2</v>
      </c>
      <c r="AF35" s="75">
        <v>3</v>
      </c>
      <c r="AG35" s="75">
        <v>0</v>
      </c>
      <c r="AH35" s="75">
        <v>8</v>
      </c>
      <c r="AI35" s="76">
        <v>79</v>
      </c>
      <c r="AJ35" s="76">
        <v>0</v>
      </c>
      <c r="AK35" s="76">
        <v>0</v>
      </c>
      <c r="AL35" s="76">
        <v>26</v>
      </c>
      <c r="AM35" s="76">
        <v>7</v>
      </c>
      <c r="AN35" s="76">
        <v>0</v>
      </c>
      <c r="AO35" s="76">
        <v>0</v>
      </c>
      <c r="AP35" s="76">
        <v>0</v>
      </c>
      <c r="AQ35" s="76">
        <v>0</v>
      </c>
      <c r="AR35" s="76">
        <v>0</v>
      </c>
      <c r="AS35" s="76">
        <v>1189242.95</v>
      </c>
      <c r="AT35" s="76">
        <v>0</v>
      </c>
      <c r="AU35" s="76">
        <v>0</v>
      </c>
      <c r="AV35" s="76">
        <v>0</v>
      </c>
      <c r="AW35" s="76">
        <v>0</v>
      </c>
      <c r="AX35" s="76">
        <v>0</v>
      </c>
      <c r="AY35" s="76">
        <v>0</v>
      </c>
      <c r="AZ35" s="76">
        <v>0</v>
      </c>
      <c r="BA35" s="76">
        <v>0</v>
      </c>
      <c r="BB35" s="76">
        <v>74</v>
      </c>
      <c r="BC35" s="76">
        <v>0</v>
      </c>
      <c r="BD35" s="76">
        <v>1</v>
      </c>
      <c r="BE35" s="76">
        <v>79</v>
      </c>
      <c r="BF35" s="76">
        <v>79</v>
      </c>
    </row>
    <row r="36" spans="1:58" s="74" customFormat="1" ht="24" customHeight="1">
      <c r="A36" s="134"/>
      <c r="B36" s="143"/>
      <c r="C36" s="142" t="s">
        <v>211</v>
      </c>
      <c r="D36" s="142"/>
      <c r="E36" s="118">
        <v>28</v>
      </c>
      <c r="F36" s="75">
        <v>0</v>
      </c>
      <c r="G36" s="75">
        <v>0</v>
      </c>
      <c r="H36" s="75">
        <v>0</v>
      </c>
      <c r="I36" s="75">
        <v>0</v>
      </c>
      <c r="J36" s="75">
        <v>20</v>
      </c>
      <c r="K36" s="75">
        <v>0</v>
      </c>
      <c r="L36" s="75">
        <v>3</v>
      </c>
      <c r="M36" s="75">
        <v>0</v>
      </c>
      <c r="N36" s="75">
        <v>17</v>
      </c>
      <c r="O36" s="75">
        <v>0</v>
      </c>
      <c r="P36" s="75">
        <v>0</v>
      </c>
      <c r="Q36" s="75">
        <v>0</v>
      </c>
      <c r="R36" s="75">
        <v>0</v>
      </c>
      <c r="S36" s="75">
        <v>8</v>
      </c>
      <c r="T36" s="75">
        <v>0</v>
      </c>
      <c r="U36" s="75">
        <v>8</v>
      </c>
      <c r="V36" s="75">
        <v>0</v>
      </c>
      <c r="W36" s="75">
        <v>0</v>
      </c>
      <c r="X36" s="75">
        <v>0</v>
      </c>
      <c r="Y36" s="75">
        <v>0</v>
      </c>
      <c r="Z36" s="75">
        <v>0</v>
      </c>
      <c r="AA36" s="75">
        <v>0</v>
      </c>
      <c r="AB36" s="75">
        <v>1</v>
      </c>
      <c r="AC36" s="75">
        <v>1</v>
      </c>
      <c r="AD36" s="75">
        <v>1</v>
      </c>
      <c r="AE36" s="75">
        <v>0</v>
      </c>
      <c r="AF36" s="75">
        <v>0</v>
      </c>
      <c r="AG36" s="75">
        <v>0</v>
      </c>
      <c r="AH36" s="75">
        <v>1</v>
      </c>
      <c r="AI36" s="76">
        <v>11</v>
      </c>
      <c r="AJ36" s="76">
        <v>0</v>
      </c>
      <c r="AK36" s="76">
        <v>0</v>
      </c>
      <c r="AL36" s="76">
        <v>6</v>
      </c>
      <c r="AM36" s="76">
        <v>0</v>
      </c>
      <c r="AN36" s="76">
        <v>0</v>
      </c>
      <c r="AO36" s="76">
        <v>0</v>
      </c>
      <c r="AP36" s="76">
        <v>0</v>
      </c>
      <c r="AQ36" s="76">
        <v>0</v>
      </c>
      <c r="AR36" s="76">
        <v>0</v>
      </c>
      <c r="AS36" s="76">
        <v>50675</v>
      </c>
      <c r="AT36" s="76">
        <v>0</v>
      </c>
      <c r="AU36" s="76">
        <v>0</v>
      </c>
      <c r="AV36" s="76">
        <v>0</v>
      </c>
      <c r="AW36" s="76">
        <v>0</v>
      </c>
      <c r="AX36" s="76">
        <v>0</v>
      </c>
      <c r="AY36" s="76">
        <v>0</v>
      </c>
      <c r="AZ36" s="76">
        <v>0</v>
      </c>
      <c r="BA36" s="76">
        <v>0</v>
      </c>
      <c r="BB36" s="76">
        <v>11</v>
      </c>
      <c r="BC36" s="76">
        <v>0</v>
      </c>
      <c r="BD36" s="76">
        <v>0</v>
      </c>
      <c r="BE36" s="76">
        <v>8</v>
      </c>
      <c r="BF36" s="76">
        <v>8</v>
      </c>
    </row>
    <row r="37" spans="1:58" s="74" customFormat="1" ht="12">
      <c r="A37" s="134"/>
      <c r="B37" s="143"/>
      <c r="C37" s="142" t="s">
        <v>212</v>
      </c>
      <c r="D37" s="142"/>
      <c r="E37" s="118">
        <v>29</v>
      </c>
      <c r="F37" s="75">
        <v>4</v>
      </c>
      <c r="G37" s="75">
        <v>0</v>
      </c>
      <c r="H37" s="75">
        <v>0</v>
      </c>
      <c r="I37" s="75">
        <v>3</v>
      </c>
      <c r="J37" s="75">
        <v>34</v>
      </c>
      <c r="K37" s="75">
        <v>0</v>
      </c>
      <c r="L37" s="75">
        <v>2</v>
      </c>
      <c r="M37" s="75">
        <v>0</v>
      </c>
      <c r="N37" s="75">
        <v>35</v>
      </c>
      <c r="O37" s="75">
        <v>0</v>
      </c>
      <c r="P37" s="75">
        <v>0</v>
      </c>
      <c r="Q37" s="75">
        <v>0</v>
      </c>
      <c r="R37" s="75">
        <v>0</v>
      </c>
      <c r="S37" s="75">
        <v>24</v>
      </c>
      <c r="T37" s="75">
        <v>0</v>
      </c>
      <c r="U37" s="75">
        <v>22</v>
      </c>
      <c r="V37" s="75">
        <v>2</v>
      </c>
      <c r="W37" s="75">
        <v>0</v>
      </c>
      <c r="X37" s="75">
        <v>0</v>
      </c>
      <c r="Y37" s="75">
        <v>0</v>
      </c>
      <c r="Z37" s="75">
        <v>0</v>
      </c>
      <c r="AA37" s="75">
        <v>0</v>
      </c>
      <c r="AB37" s="75">
        <v>1</v>
      </c>
      <c r="AC37" s="75">
        <v>8</v>
      </c>
      <c r="AD37" s="75">
        <v>1</v>
      </c>
      <c r="AE37" s="75">
        <v>2</v>
      </c>
      <c r="AF37" s="75">
        <v>4</v>
      </c>
      <c r="AG37" s="75">
        <v>0</v>
      </c>
      <c r="AH37" s="75">
        <v>3</v>
      </c>
      <c r="AI37" s="76">
        <v>36</v>
      </c>
      <c r="AJ37" s="76">
        <v>0</v>
      </c>
      <c r="AK37" s="76">
        <v>0</v>
      </c>
      <c r="AL37" s="76">
        <v>3</v>
      </c>
      <c r="AM37" s="76">
        <v>0</v>
      </c>
      <c r="AN37" s="76">
        <v>0</v>
      </c>
      <c r="AO37" s="76">
        <v>0</v>
      </c>
      <c r="AP37" s="76">
        <v>0</v>
      </c>
      <c r="AQ37" s="76">
        <v>0</v>
      </c>
      <c r="AR37" s="76">
        <v>0</v>
      </c>
      <c r="AS37" s="76">
        <v>0</v>
      </c>
      <c r="AT37" s="76">
        <v>0</v>
      </c>
      <c r="AU37" s="76">
        <v>0</v>
      </c>
      <c r="AV37" s="76">
        <v>0</v>
      </c>
      <c r="AW37" s="76">
        <v>0</v>
      </c>
      <c r="AX37" s="76">
        <v>0</v>
      </c>
      <c r="AY37" s="76">
        <v>0</v>
      </c>
      <c r="AZ37" s="76">
        <v>0</v>
      </c>
      <c r="BA37" s="76">
        <v>0</v>
      </c>
      <c r="BB37" s="76">
        <v>36</v>
      </c>
      <c r="BC37" s="76">
        <v>0</v>
      </c>
      <c r="BD37" s="76">
        <v>0</v>
      </c>
      <c r="BE37" s="76">
        <v>1</v>
      </c>
      <c r="BF37" s="76">
        <v>20</v>
      </c>
    </row>
    <row r="38" spans="1:58" s="74" customFormat="1" ht="21" customHeight="1">
      <c r="A38" s="134"/>
      <c r="B38" s="143"/>
      <c r="C38" s="142" t="s">
        <v>300</v>
      </c>
      <c r="D38" s="142"/>
      <c r="E38" s="118">
        <v>30</v>
      </c>
      <c r="F38" s="75">
        <v>18</v>
      </c>
      <c r="G38" s="75">
        <v>0</v>
      </c>
      <c r="H38" s="75">
        <v>0</v>
      </c>
      <c r="I38" s="75">
        <v>1</v>
      </c>
      <c r="J38" s="75">
        <v>177</v>
      </c>
      <c r="K38" s="75">
        <v>0</v>
      </c>
      <c r="L38" s="75">
        <v>1</v>
      </c>
      <c r="M38" s="75">
        <v>0</v>
      </c>
      <c r="N38" s="75">
        <v>175</v>
      </c>
      <c r="O38" s="75">
        <v>2</v>
      </c>
      <c r="P38" s="75">
        <v>0</v>
      </c>
      <c r="Q38" s="75">
        <v>0</v>
      </c>
      <c r="R38" s="75">
        <v>0</v>
      </c>
      <c r="S38" s="75">
        <v>79</v>
      </c>
      <c r="T38" s="75">
        <v>0</v>
      </c>
      <c r="U38" s="75">
        <v>73</v>
      </c>
      <c r="V38" s="75">
        <v>6</v>
      </c>
      <c r="W38" s="75">
        <v>0</v>
      </c>
      <c r="X38" s="75">
        <v>0</v>
      </c>
      <c r="Y38" s="75">
        <v>0</v>
      </c>
      <c r="Z38" s="75">
        <v>0</v>
      </c>
      <c r="AA38" s="75">
        <v>0</v>
      </c>
      <c r="AB38" s="75">
        <v>0</v>
      </c>
      <c r="AC38" s="75">
        <v>66</v>
      </c>
      <c r="AD38" s="75">
        <v>10</v>
      </c>
      <c r="AE38" s="75">
        <v>7</v>
      </c>
      <c r="AF38" s="75">
        <v>46</v>
      </c>
      <c r="AG38" s="75">
        <v>1</v>
      </c>
      <c r="AH38" s="75">
        <v>17</v>
      </c>
      <c r="AI38" s="76">
        <v>162</v>
      </c>
      <c r="AJ38" s="76">
        <v>0</v>
      </c>
      <c r="AK38" s="76">
        <v>0</v>
      </c>
      <c r="AL38" s="76">
        <v>28</v>
      </c>
      <c r="AM38" s="76">
        <v>0</v>
      </c>
      <c r="AN38" s="76">
        <v>3</v>
      </c>
      <c r="AO38" s="76">
        <v>0</v>
      </c>
      <c r="AP38" s="76">
        <v>0</v>
      </c>
      <c r="AQ38" s="76">
        <v>0</v>
      </c>
      <c r="AR38" s="76">
        <v>0</v>
      </c>
      <c r="AS38" s="76">
        <v>28846</v>
      </c>
      <c r="AT38" s="76">
        <v>0</v>
      </c>
      <c r="AU38" s="76">
        <v>0</v>
      </c>
      <c r="AV38" s="76">
        <v>0</v>
      </c>
      <c r="AW38" s="76">
        <v>0</v>
      </c>
      <c r="AX38" s="76">
        <v>0</v>
      </c>
      <c r="AY38" s="76">
        <v>0</v>
      </c>
      <c r="AZ38" s="76">
        <v>0</v>
      </c>
      <c r="BA38" s="76">
        <v>0</v>
      </c>
      <c r="BB38" s="76">
        <v>160</v>
      </c>
      <c r="BC38" s="76">
        <v>0</v>
      </c>
      <c r="BD38" s="76">
        <v>1</v>
      </c>
      <c r="BE38" s="76">
        <v>0</v>
      </c>
      <c r="BF38" s="76">
        <v>162</v>
      </c>
    </row>
    <row r="39" spans="1:58" s="74" customFormat="1" ht="18" customHeight="1">
      <c r="A39" s="134"/>
      <c r="B39" s="143"/>
      <c r="C39" s="142" t="s">
        <v>213</v>
      </c>
      <c r="D39" s="142"/>
      <c r="E39" s="118">
        <v>31</v>
      </c>
      <c r="F39" s="75">
        <v>0</v>
      </c>
      <c r="G39" s="75">
        <v>0</v>
      </c>
      <c r="H39" s="75">
        <v>0</v>
      </c>
      <c r="I39" s="75">
        <v>0</v>
      </c>
      <c r="J39" s="75">
        <v>3</v>
      </c>
      <c r="K39" s="75">
        <v>0</v>
      </c>
      <c r="L39" s="75">
        <v>1</v>
      </c>
      <c r="M39" s="75">
        <v>0</v>
      </c>
      <c r="N39" s="75">
        <v>2</v>
      </c>
      <c r="O39" s="75">
        <v>0</v>
      </c>
      <c r="P39" s="75">
        <v>0</v>
      </c>
      <c r="Q39" s="75">
        <v>0</v>
      </c>
      <c r="R39" s="75">
        <v>0</v>
      </c>
      <c r="S39" s="75">
        <v>0</v>
      </c>
      <c r="T39" s="75">
        <v>0</v>
      </c>
      <c r="U39" s="75">
        <v>0</v>
      </c>
      <c r="V39" s="75">
        <v>0</v>
      </c>
      <c r="W39" s="75">
        <v>0</v>
      </c>
      <c r="X39" s="75">
        <v>0</v>
      </c>
      <c r="Y39" s="75">
        <v>0</v>
      </c>
      <c r="Z39" s="75">
        <v>0</v>
      </c>
      <c r="AA39" s="75">
        <v>0</v>
      </c>
      <c r="AB39" s="75">
        <v>0</v>
      </c>
      <c r="AC39" s="75">
        <v>2</v>
      </c>
      <c r="AD39" s="75">
        <v>0</v>
      </c>
      <c r="AE39" s="75">
        <v>0</v>
      </c>
      <c r="AF39" s="75">
        <v>1</v>
      </c>
      <c r="AG39" s="75">
        <v>0</v>
      </c>
      <c r="AH39" s="75">
        <v>0</v>
      </c>
      <c r="AI39" s="76">
        <v>2</v>
      </c>
      <c r="AJ39" s="76">
        <v>0</v>
      </c>
      <c r="AK39" s="76">
        <v>0</v>
      </c>
      <c r="AL39" s="76">
        <v>0</v>
      </c>
      <c r="AM39" s="76">
        <v>0</v>
      </c>
      <c r="AN39" s="76">
        <v>0</v>
      </c>
      <c r="AO39" s="76">
        <v>0</v>
      </c>
      <c r="AP39" s="76">
        <v>0</v>
      </c>
      <c r="AQ39" s="76">
        <v>0</v>
      </c>
      <c r="AR39" s="76">
        <v>0</v>
      </c>
      <c r="AS39" s="76">
        <v>0</v>
      </c>
      <c r="AT39" s="76">
        <v>0</v>
      </c>
      <c r="AU39" s="76">
        <v>0</v>
      </c>
      <c r="AV39" s="76">
        <v>0</v>
      </c>
      <c r="AW39" s="76">
        <v>0</v>
      </c>
      <c r="AX39" s="76">
        <v>0</v>
      </c>
      <c r="AY39" s="76">
        <v>0</v>
      </c>
      <c r="AZ39" s="76">
        <v>0</v>
      </c>
      <c r="BA39" s="76">
        <v>0</v>
      </c>
      <c r="BB39" s="76">
        <v>1</v>
      </c>
      <c r="BC39" s="76">
        <v>0</v>
      </c>
      <c r="BD39" s="76">
        <v>0</v>
      </c>
      <c r="BE39" s="76">
        <v>0</v>
      </c>
      <c r="BF39" s="76">
        <v>1</v>
      </c>
    </row>
    <row r="40" spans="1:58" s="74" customFormat="1" ht="25.5" customHeight="1">
      <c r="A40" s="134"/>
      <c r="B40" s="143"/>
      <c r="C40" s="132" t="s">
        <v>299</v>
      </c>
      <c r="D40" s="132"/>
      <c r="E40" s="118">
        <v>32</v>
      </c>
      <c r="F40" s="75">
        <v>18</v>
      </c>
      <c r="G40" s="75">
        <v>1</v>
      </c>
      <c r="H40" s="75">
        <v>0</v>
      </c>
      <c r="I40" s="75">
        <v>0</v>
      </c>
      <c r="J40" s="75">
        <v>80</v>
      </c>
      <c r="K40" s="75">
        <v>0</v>
      </c>
      <c r="L40" s="75">
        <v>6</v>
      </c>
      <c r="M40" s="75">
        <v>0</v>
      </c>
      <c r="N40" s="75">
        <v>74</v>
      </c>
      <c r="O40" s="75">
        <v>0</v>
      </c>
      <c r="P40" s="75">
        <v>0</v>
      </c>
      <c r="Q40" s="75">
        <v>0</v>
      </c>
      <c r="R40" s="75">
        <v>0</v>
      </c>
      <c r="S40" s="75">
        <v>49</v>
      </c>
      <c r="T40" s="75">
        <v>0</v>
      </c>
      <c r="U40" s="75">
        <v>32</v>
      </c>
      <c r="V40" s="75">
        <v>17</v>
      </c>
      <c r="W40" s="75">
        <v>0</v>
      </c>
      <c r="X40" s="75">
        <v>0</v>
      </c>
      <c r="Y40" s="75">
        <v>0</v>
      </c>
      <c r="Z40" s="75">
        <v>0</v>
      </c>
      <c r="AA40" s="75">
        <v>0</v>
      </c>
      <c r="AB40" s="75">
        <v>4</v>
      </c>
      <c r="AC40" s="75">
        <v>5</v>
      </c>
      <c r="AD40" s="75">
        <v>2</v>
      </c>
      <c r="AE40" s="75">
        <v>0</v>
      </c>
      <c r="AF40" s="75">
        <v>3</v>
      </c>
      <c r="AG40" s="75">
        <v>0</v>
      </c>
      <c r="AH40" s="75">
        <v>10</v>
      </c>
      <c r="AI40" s="76">
        <v>68</v>
      </c>
      <c r="AJ40" s="76">
        <v>0</v>
      </c>
      <c r="AK40" s="76">
        <v>0</v>
      </c>
      <c r="AL40" s="76">
        <v>24</v>
      </c>
      <c r="AM40" s="76">
        <v>0</v>
      </c>
      <c r="AN40" s="76">
        <v>1</v>
      </c>
      <c r="AO40" s="76">
        <v>0</v>
      </c>
      <c r="AP40" s="76">
        <v>0</v>
      </c>
      <c r="AQ40" s="76">
        <v>0</v>
      </c>
      <c r="AR40" s="76">
        <v>0</v>
      </c>
      <c r="AS40" s="76">
        <v>4631.5</v>
      </c>
      <c r="AT40" s="76">
        <v>0</v>
      </c>
      <c r="AU40" s="76">
        <v>0</v>
      </c>
      <c r="AV40" s="76">
        <v>0</v>
      </c>
      <c r="AW40" s="76">
        <v>0</v>
      </c>
      <c r="AX40" s="76">
        <v>0</v>
      </c>
      <c r="AY40" s="76">
        <v>0</v>
      </c>
      <c r="AZ40" s="76">
        <v>0</v>
      </c>
      <c r="BA40" s="76">
        <v>0</v>
      </c>
      <c r="BB40" s="76">
        <v>64</v>
      </c>
      <c r="BC40" s="76">
        <v>0</v>
      </c>
      <c r="BD40" s="76">
        <v>2</v>
      </c>
      <c r="BE40" s="76">
        <v>66</v>
      </c>
      <c r="BF40" s="76">
        <v>2</v>
      </c>
    </row>
    <row r="41" spans="1:58" s="74" customFormat="1" ht="12">
      <c r="A41" s="134"/>
      <c r="B41" s="143"/>
      <c r="C41" s="142" t="s">
        <v>228</v>
      </c>
      <c r="D41" s="142"/>
      <c r="E41" s="118">
        <v>33</v>
      </c>
      <c r="F41" s="75">
        <v>9</v>
      </c>
      <c r="G41" s="76">
        <v>3</v>
      </c>
      <c r="H41" s="76">
        <v>0</v>
      </c>
      <c r="I41" s="76">
        <v>0</v>
      </c>
      <c r="J41" s="76">
        <v>47</v>
      </c>
      <c r="K41" s="76">
        <v>0</v>
      </c>
      <c r="L41" s="76">
        <v>0</v>
      </c>
      <c r="M41" s="76">
        <v>0</v>
      </c>
      <c r="N41" s="76">
        <v>47</v>
      </c>
      <c r="O41" s="76">
        <v>0</v>
      </c>
      <c r="P41" s="76">
        <v>0</v>
      </c>
      <c r="Q41" s="76">
        <v>0</v>
      </c>
      <c r="R41" s="76">
        <v>0</v>
      </c>
      <c r="S41" s="76">
        <v>35</v>
      </c>
      <c r="T41" s="76">
        <v>0</v>
      </c>
      <c r="U41" s="76">
        <v>29</v>
      </c>
      <c r="V41" s="76">
        <v>6</v>
      </c>
      <c r="W41" s="76">
        <v>0</v>
      </c>
      <c r="X41" s="76">
        <v>0</v>
      </c>
      <c r="Y41" s="76">
        <v>0</v>
      </c>
      <c r="Z41" s="76">
        <v>0</v>
      </c>
      <c r="AA41" s="76">
        <v>0</v>
      </c>
      <c r="AB41" s="76">
        <v>4</v>
      </c>
      <c r="AC41" s="76">
        <v>2</v>
      </c>
      <c r="AD41" s="76">
        <v>0</v>
      </c>
      <c r="AE41" s="76">
        <v>2</v>
      </c>
      <c r="AF41" s="76">
        <v>0</v>
      </c>
      <c r="AG41" s="76">
        <v>0</v>
      </c>
      <c r="AH41" s="76">
        <v>8</v>
      </c>
      <c r="AI41" s="76">
        <v>49</v>
      </c>
      <c r="AJ41" s="76">
        <v>0</v>
      </c>
      <c r="AK41" s="76">
        <v>0</v>
      </c>
      <c r="AL41" s="76">
        <v>10</v>
      </c>
      <c r="AM41" s="76">
        <v>0</v>
      </c>
      <c r="AN41" s="76">
        <v>0</v>
      </c>
      <c r="AO41" s="76">
        <v>2</v>
      </c>
      <c r="AP41" s="76">
        <v>0</v>
      </c>
      <c r="AQ41" s="76">
        <v>2</v>
      </c>
      <c r="AR41" s="76">
        <v>45</v>
      </c>
      <c r="AS41" s="76">
        <v>6662</v>
      </c>
      <c r="AT41" s="76">
        <v>0</v>
      </c>
      <c r="AU41" s="76">
        <v>0</v>
      </c>
      <c r="AV41" s="76">
        <v>0</v>
      </c>
      <c r="AW41" s="76">
        <v>0</v>
      </c>
      <c r="AX41" s="76">
        <v>0</v>
      </c>
      <c r="AY41" s="76">
        <v>0</v>
      </c>
      <c r="AZ41" s="76">
        <v>0</v>
      </c>
      <c r="BA41" s="76">
        <v>0</v>
      </c>
      <c r="BB41" s="76">
        <v>45</v>
      </c>
      <c r="BC41" s="76">
        <v>0</v>
      </c>
      <c r="BD41" s="76">
        <v>0</v>
      </c>
      <c r="BE41" s="76">
        <v>49</v>
      </c>
      <c r="BF41" s="76">
        <v>19</v>
      </c>
    </row>
    <row r="42" spans="1:58" s="74" customFormat="1" ht="12">
      <c r="A42" s="134"/>
      <c r="B42" s="143"/>
      <c r="C42" s="142" t="s">
        <v>229</v>
      </c>
      <c r="D42" s="142"/>
      <c r="E42" s="118">
        <v>34</v>
      </c>
      <c r="F42" s="75">
        <v>0</v>
      </c>
      <c r="G42" s="76">
        <v>0</v>
      </c>
      <c r="H42" s="76">
        <v>0</v>
      </c>
      <c r="I42" s="76">
        <v>0</v>
      </c>
      <c r="J42" s="76">
        <v>5</v>
      </c>
      <c r="K42" s="76">
        <v>0</v>
      </c>
      <c r="L42" s="76">
        <v>0</v>
      </c>
      <c r="M42" s="76">
        <v>0</v>
      </c>
      <c r="N42" s="76">
        <v>5</v>
      </c>
      <c r="O42" s="76">
        <v>0</v>
      </c>
      <c r="P42" s="76">
        <v>0</v>
      </c>
      <c r="Q42" s="76">
        <v>0</v>
      </c>
      <c r="R42" s="76">
        <v>0</v>
      </c>
      <c r="S42" s="76">
        <v>3</v>
      </c>
      <c r="T42" s="76">
        <v>0</v>
      </c>
      <c r="U42" s="76">
        <v>2</v>
      </c>
      <c r="V42" s="76">
        <v>1</v>
      </c>
      <c r="W42" s="76">
        <v>0</v>
      </c>
      <c r="X42" s="76">
        <v>0</v>
      </c>
      <c r="Y42" s="76">
        <v>0</v>
      </c>
      <c r="Z42" s="76">
        <v>0</v>
      </c>
      <c r="AA42" s="76">
        <v>0</v>
      </c>
      <c r="AB42" s="76">
        <v>0</v>
      </c>
      <c r="AC42" s="76">
        <v>0</v>
      </c>
      <c r="AD42" s="76">
        <v>0</v>
      </c>
      <c r="AE42" s="76">
        <v>0</v>
      </c>
      <c r="AF42" s="76">
        <v>0</v>
      </c>
      <c r="AG42" s="76">
        <v>0</v>
      </c>
      <c r="AH42" s="76">
        <v>0</v>
      </c>
      <c r="AI42" s="76">
        <v>3</v>
      </c>
      <c r="AJ42" s="76">
        <v>0</v>
      </c>
      <c r="AK42" s="76">
        <v>0</v>
      </c>
      <c r="AL42" s="76">
        <v>2</v>
      </c>
      <c r="AM42" s="76">
        <v>0</v>
      </c>
      <c r="AN42" s="76">
        <v>0</v>
      </c>
      <c r="AO42" s="76">
        <v>0</v>
      </c>
      <c r="AP42" s="76">
        <v>0</v>
      </c>
      <c r="AQ42" s="76">
        <v>0</v>
      </c>
      <c r="AR42" s="76">
        <v>3</v>
      </c>
      <c r="AS42" s="76">
        <v>0</v>
      </c>
      <c r="AT42" s="76">
        <v>0</v>
      </c>
      <c r="AU42" s="76">
        <v>0</v>
      </c>
      <c r="AV42" s="76">
        <v>0</v>
      </c>
      <c r="AW42" s="76">
        <v>0</v>
      </c>
      <c r="AX42" s="76">
        <v>0</v>
      </c>
      <c r="AY42" s="76">
        <v>0</v>
      </c>
      <c r="AZ42" s="76">
        <v>0</v>
      </c>
      <c r="BA42" s="76">
        <v>0</v>
      </c>
      <c r="BB42" s="76">
        <v>3</v>
      </c>
      <c r="BC42" s="76">
        <v>0</v>
      </c>
      <c r="BD42" s="76">
        <v>0</v>
      </c>
      <c r="BE42" s="76">
        <v>3</v>
      </c>
      <c r="BF42" s="76">
        <v>3</v>
      </c>
    </row>
    <row r="43" spans="1:58" s="74" customFormat="1" ht="12">
      <c r="A43" s="134"/>
      <c r="B43" s="143"/>
      <c r="C43" s="142" t="s">
        <v>230</v>
      </c>
      <c r="D43" s="142"/>
      <c r="E43" s="118">
        <v>35</v>
      </c>
      <c r="F43" s="75">
        <v>2</v>
      </c>
      <c r="G43" s="76">
        <v>0</v>
      </c>
      <c r="H43" s="76">
        <v>0</v>
      </c>
      <c r="I43" s="76">
        <v>0</v>
      </c>
      <c r="J43" s="76">
        <v>3</v>
      </c>
      <c r="K43" s="76">
        <v>0</v>
      </c>
      <c r="L43" s="76">
        <v>0</v>
      </c>
      <c r="M43" s="76">
        <v>0</v>
      </c>
      <c r="N43" s="76">
        <v>3</v>
      </c>
      <c r="O43" s="76">
        <v>0</v>
      </c>
      <c r="P43" s="76">
        <v>0</v>
      </c>
      <c r="Q43" s="76">
        <v>0</v>
      </c>
      <c r="R43" s="76">
        <v>0</v>
      </c>
      <c r="S43" s="76">
        <v>3</v>
      </c>
      <c r="T43" s="76">
        <v>0</v>
      </c>
      <c r="U43" s="76">
        <v>2</v>
      </c>
      <c r="V43" s="76">
        <v>1</v>
      </c>
      <c r="W43" s="76">
        <v>0</v>
      </c>
      <c r="X43" s="76">
        <v>0</v>
      </c>
      <c r="Y43" s="76">
        <v>0</v>
      </c>
      <c r="Z43" s="76">
        <v>0</v>
      </c>
      <c r="AA43" s="76">
        <v>0</v>
      </c>
      <c r="AB43" s="76">
        <v>0</v>
      </c>
      <c r="AC43" s="76">
        <v>0</v>
      </c>
      <c r="AD43" s="76">
        <v>0</v>
      </c>
      <c r="AE43" s="76">
        <v>0</v>
      </c>
      <c r="AF43" s="76">
        <v>0</v>
      </c>
      <c r="AG43" s="76">
        <v>0</v>
      </c>
      <c r="AH43" s="76">
        <v>0</v>
      </c>
      <c r="AI43" s="76">
        <v>3</v>
      </c>
      <c r="AJ43" s="76">
        <v>0</v>
      </c>
      <c r="AK43" s="76">
        <v>0</v>
      </c>
      <c r="AL43" s="76">
        <v>2</v>
      </c>
      <c r="AM43" s="76">
        <v>0</v>
      </c>
      <c r="AN43" s="76">
        <v>0</v>
      </c>
      <c r="AO43" s="76">
        <v>0</v>
      </c>
      <c r="AP43" s="76">
        <v>0</v>
      </c>
      <c r="AQ43" s="76">
        <v>0</v>
      </c>
      <c r="AR43" s="76">
        <v>3</v>
      </c>
      <c r="AS43" s="76">
        <v>0</v>
      </c>
      <c r="AT43" s="76">
        <v>0</v>
      </c>
      <c r="AU43" s="76">
        <v>0</v>
      </c>
      <c r="AV43" s="76">
        <v>0</v>
      </c>
      <c r="AW43" s="76">
        <v>0</v>
      </c>
      <c r="AX43" s="76">
        <v>0</v>
      </c>
      <c r="AY43" s="76">
        <v>0</v>
      </c>
      <c r="AZ43" s="76">
        <v>0</v>
      </c>
      <c r="BA43" s="76">
        <v>0</v>
      </c>
      <c r="BB43" s="76">
        <v>3</v>
      </c>
      <c r="BC43" s="76">
        <v>0</v>
      </c>
      <c r="BD43" s="76">
        <v>0</v>
      </c>
      <c r="BE43" s="76">
        <v>3</v>
      </c>
      <c r="BF43" s="76">
        <v>0</v>
      </c>
    </row>
    <row r="44" spans="1:58" s="74" customFormat="1" ht="12">
      <c r="A44" s="134"/>
      <c r="B44" s="143"/>
      <c r="C44" s="142" t="s">
        <v>215</v>
      </c>
      <c r="D44" s="142"/>
      <c r="E44" s="118">
        <v>36</v>
      </c>
      <c r="F44" s="75">
        <v>13</v>
      </c>
      <c r="G44" s="76">
        <v>5</v>
      </c>
      <c r="H44" s="76">
        <v>0</v>
      </c>
      <c r="I44" s="76">
        <v>0</v>
      </c>
      <c r="J44" s="76">
        <v>41</v>
      </c>
      <c r="K44" s="76">
        <v>0</v>
      </c>
      <c r="L44" s="76">
        <v>5</v>
      </c>
      <c r="M44" s="76">
        <v>0</v>
      </c>
      <c r="N44" s="76">
        <v>34</v>
      </c>
      <c r="O44" s="76">
        <v>2</v>
      </c>
      <c r="P44" s="76">
        <v>0</v>
      </c>
      <c r="Q44" s="76">
        <v>0</v>
      </c>
      <c r="R44" s="76">
        <v>0</v>
      </c>
      <c r="S44" s="76">
        <v>16</v>
      </c>
      <c r="T44" s="76">
        <v>0</v>
      </c>
      <c r="U44" s="76">
        <v>10</v>
      </c>
      <c r="V44" s="76">
        <v>6</v>
      </c>
      <c r="W44" s="76">
        <v>0</v>
      </c>
      <c r="X44" s="76">
        <v>0</v>
      </c>
      <c r="Y44" s="76">
        <v>0</v>
      </c>
      <c r="Z44" s="76">
        <v>0</v>
      </c>
      <c r="AA44" s="76">
        <v>0</v>
      </c>
      <c r="AB44" s="76">
        <v>4</v>
      </c>
      <c r="AC44" s="76">
        <v>9</v>
      </c>
      <c r="AD44" s="76">
        <v>0</v>
      </c>
      <c r="AE44" s="76">
        <v>3</v>
      </c>
      <c r="AF44" s="76">
        <v>6</v>
      </c>
      <c r="AG44" s="76">
        <v>0</v>
      </c>
      <c r="AH44" s="76">
        <v>6</v>
      </c>
      <c r="AI44" s="76">
        <v>35</v>
      </c>
      <c r="AJ44" s="76">
        <v>0</v>
      </c>
      <c r="AK44" s="76">
        <v>0</v>
      </c>
      <c r="AL44" s="76">
        <v>14</v>
      </c>
      <c r="AM44" s="76">
        <v>0</v>
      </c>
      <c r="AN44" s="76">
        <v>3</v>
      </c>
      <c r="AO44" s="76">
        <v>0</v>
      </c>
      <c r="AP44" s="76">
        <v>0</v>
      </c>
      <c r="AQ44" s="76">
        <v>0</v>
      </c>
      <c r="AR44" s="76">
        <v>3</v>
      </c>
      <c r="AS44" s="76">
        <v>7599</v>
      </c>
      <c r="AT44" s="76">
        <v>0</v>
      </c>
      <c r="AU44" s="76">
        <v>0</v>
      </c>
      <c r="AV44" s="76">
        <v>0</v>
      </c>
      <c r="AW44" s="76">
        <v>0</v>
      </c>
      <c r="AX44" s="76">
        <v>0</v>
      </c>
      <c r="AY44" s="76">
        <v>0</v>
      </c>
      <c r="AZ44" s="76">
        <v>0</v>
      </c>
      <c r="BA44" s="76">
        <v>0</v>
      </c>
      <c r="BB44" s="76">
        <v>32</v>
      </c>
      <c r="BC44" s="76">
        <v>0</v>
      </c>
      <c r="BD44" s="76">
        <v>1</v>
      </c>
      <c r="BE44" s="76">
        <v>35</v>
      </c>
      <c r="BF44" s="76">
        <v>16</v>
      </c>
    </row>
    <row r="45" spans="1:58" s="74" customFormat="1" ht="12">
      <c r="A45" s="134"/>
      <c r="B45" s="143"/>
      <c r="C45" s="142" t="s">
        <v>216</v>
      </c>
      <c r="D45" s="142"/>
      <c r="E45" s="118">
        <v>37</v>
      </c>
      <c r="F45" s="75">
        <v>4</v>
      </c>
      <c r="G45" s="76">
        <v>1</v>
      </c>
      <c r="H45" s="76">
        <v>0</v>
      </c>
      <c r="I45" s="76">
        <v>0</v>
      </c>
      <c r="J45" s="76">
        <v>26</v>
      </c>
      <c r="K45" s="76">
        <v>0</v>
      </c>
      <c r="L45" s="76">
        <v>9</v>
      </c>
      <c r="M45" s="76">
        <v>0</v>
      </c>
      <c r="N45" s="76">
        <v>17</v>
      </c>
      <c r="O45" s="76">
        <v>0</v>
      </c>
      <c r="P45" s="76">
        <v>0</v>
      </c>
      <c r="Q45" s="76">
        <v>0</v>
      </c>
      <c r="R45" s="76">
        <v>0</v>
      </c>
      <c r="S45" s="76">
        <v>5</v>
      </c>
      <c r="T45" s="76">
        <v>0</v>
      </c>
      <c r="U45" s="76">
        <v>5</v>
      </c>
      <c r="V45" s="76">
        <v>0</v>
      </c>
      <c r="W45" s="76">
        <v>0</v>
      </c>
      <c r="X45" s="76">
        <v>0</v>
      </c>
      <c r="Y45" s="76">
        <v>0</v>
      </c>
      <c r="Z45" s="76">
        <v>0</v>
      </c>
      <c r="AA45" s="76">
        <v>0</v>
      </c>
      <c r="AB45" s="76">
        <v>1</v>
      </c>
      <c r="AC45" s="76">
        <v>9</v>
      </c>
      <c r="AD45" s="76">
        <v>0</v>
      </c>
      <c r="AE45" s="76">
        <v>5</v>
      </c>
      <c r="AF45" s="76">
        <v>4</v>
      </c>
      <c r="AG45" s="76">
        <v>0</v>
      </c>
      <c r="AH45" s="76">
        <v>1</v>
      </c>
      <c r="AI45" s="76">
        <v>16</v>
      </c>
      <c r="AJ45" s="76">
        <v>0</v>
      </c>
      <c r="AK45" s="76">
        <v>0</v>
      </c>
      <c r="AL45" s="76">
        <v>6</v>
      </c>
      <c r="AM45" s="76">
        <v>0</v>
      </c>
      <c r="AN45" s="76">
        <v>0</v>
      </c>
      <c r="AO45" s="76">
        <v>0</v>
      </c>
      <c r="AP45" s="76">
        <v>0</v>
      </c>
      <c r="AQ45" s="76">
        <v>0</v>
      </c>
      <c r="AR45" s="76">
        <v>0</v>
      </c>
      <c r="AS45" s="76">
        <v>0</v>
      </c>
      <c r="AT45" s="76">
        <v>0</v>
      </c>
      <c r="AU45" s="76">
        <v>0</v>
      </c>
      <c r="AV45" s="76">
        <v>0</v>
      </c>
      <c r="AW45" s="76">
        <v>0</v>
      </c>
      <c r="AX45" s="76">
        <v>0</v>
      </c>
      <c r="AY45" s="76">
        <v>0</v>
      </c>
      <c r="AZ45" s="76">
        <v>0</v>
      </c>
      <c r="BA45" s="76">
        <v>0</v>
      </c>
      <c r="BB45" s="76">
        <v>16</v>
      </c>
      <c r="BC45" s="76">
        <v>0</v>
      </c>
      <c r="BD45" s="76">
        <v>1</v>
      </c>
      <c r="BE45" s="76">
        <v>16</v>
      </c>
      <c r="BF45" s="76">
        <v>4</v>
      </c>
    </row>
    <row r="46" spans="1:58" s="74" customFormat="1" ht="12">
      <c r="A46" s="134"/>
      <c r="B46" s="143"/>
      <c r="C46" s="142" t="s">
        <v>217</v>
      </c>
      <c r="D46" s="142"/>
      <c r="E46" s="118">
        <v>38</v>
      </c>
      <c r="F46" s="75">
        <v>2</v>
      </c>
      <c r="G46" s="76">
        <v>1</v>
      </c>
      <c r="H46" s="76">
        <v>0</v>
      </c>
      <c r="I46" s="76">
        <v>0</v>
      </c>
      <c r="J46" s="76">
        <v>5</v>
      </c>
      <c r="K46" s="76">
        <v>0</v>
      </c>
      <c r="L46" s="76">
        <v>0</v>
      </c>
      <c r="M46" s="76">
        <v>0</v>
      </c>
      <c r="N46" s="76">
        <v>5</v>
      </c>
      <c r="O46" s="76">
        <v>0</v>
      </c>
      <c r="P46" s="76">
        <v>0</v>
      </c>
      <c r="Q46" s="76">
        <v>0</v>
      </c>
      <c r="R46" s="76">
        <v>0</v>
      </c>
      <c r="S46" s="76">
        <v>4</v>
      </c>
      <c r="T46" s="76">
        <v>0</v>
      </c>
      <c r="U46" s="76">
        <v>4</v>
      </c>
      <c r="V46" s="76">
        <v>0</v>
      </c>
      <c r="W46" s="76">
        <v>0</v>
      </c>
      <c r="X46" s="76">
        <v>0</v>
      </c>
      <c r="Y46" s="76">
        <v>0</v>
      </c>
      <c r="Z46" s="76">
        <v>0</v>
      </c>
      <c r="AA46" s="76">
        <v>0</v>
      </c>
      <c r="AB46" s="76">
        <v>1</v>
      </c>
      <c r="AC46" s="76">
        <v>1</v>
      </c>
      <c r="AD46" s="76">
        <v>1</v>
      </c>
      <c r="AE46" s="76">
        <v>0</v>
      </c>
      <c r="AF46" s="76">
        <v>0</v>
      </c>
      <c r="AG46" s="76">
        <v>0</v>
      </c>
      <c r="AH46" s="76">
        <v>0</v>
      </c>
      <c r="AI46" s="76">
        <v>6</v>
      </c>
      <c r="AJ46" s="76">
        <v>0</v>
      </c>
      <c r="AK46" s="76">
        <v>0</v>
      </c>
      <c r="AL46" s="76">
        <v>2</v>
      </c>
      <c r="AM46" s="76">
        <v>0</v>
      </c>
      <c r="AN46" s="76">
        <v>0</v>
      </c>
      <c r="AO46" s="76">
        <v>1</v>
      </c>
      <c r="AP46" s="76">
        <v>0</v>
      </c>
      <c r="AQ46" s="76">
        <v>0</v>
      </c>
      <c r="AR46" s="76">
        <v>6</v>
      </c>
      <c r="AS46" s="76">
        <v>0</v>
      </c>
      <c r="AT46" s="76">
        <v>0</v>
      </c>
      <c r="AU46" s="76">
        <v>0</v>
      </c>
      <c r="AV46" s="76">
        <v>0</v>
      </c>
      <c r="AW46" s="76">
        <v>0</v>
      </c>
      <c r="AX46" s="76">
        <v>0</v>
      </c>
      <c r="AY46" s="76">
        <v>0</v>
      </c>
      <c r="AZ46" s="76">
        <v>0</v>
      </c>
      <c r="BA46" s="76">
        <v>0</v>
      </c>
      <c r="BB46" s="76">
        <v>6</v>
      </c>
      <c r="BC46" s="76">
        <v>0</v>
      </c>
      <c r="BD46" s="76">
        <v>1</v>
      </c>
      <c r="BE46" s="76">
        <v>6</v>
      </c>
      <c r="BF46" s="76">
        <v>5</v>
      </c>
    </row>
    <row r="47" spans="1:58" s="74" customFormat="1" ht="12">
      <c r="A47" s="134"/>
      <c r="B47" s="143"/>
      <c r="C47" s="142" t="s">
        <v>231</v>
      </c>
      <c r="D47" s="142"/>
      <c r="E47" s="118">
        <v>39</v>
      </c>
      <c r="F47" s="75">
        <v>244</v>
      </c>
      <c r="G47" s="76">
        <v>8</v>
      </c>
      <c r="H47" s="76">
        <v>0</v>
      </c>
      <c r="I47" s="76">
        <v>10</v>
      </c>
      <c r="J47" s="76">
        <v>1586</v>
      </c>
      <c r="K47" s="76">
        <v>4</v>
      </c>
      <c r="L47" s="76">
        <v>29</v>
      </c>
      <c r="M47" s="76">
        <v>0</v>
      </c>
      <c r="N47" s="76">
        <v>1549</v>
      </c>
      <c r="O47" s="76">
        <v>14</v>
      </c>
      <c r="P47" s="76">
        <v>0</v>
      </c>
      <c r="Q47" s="76">
        <v>0</v>
      </c>
      <c r="R47" s="76">
        <v>0</v>
      </c>
      <c r="S47" s="76">
        <v>1075</v>
      </c>
      <c r="T47" s="76">
        <v>0</v>
      </c>
      <c r="U47" s="76">
        <v>1068</v>
      </c>
      <c r="V47" s="76">
        <v>7</v>
      </c>
      <c r="W47" s="76">
        <v>0</v>
      </c>
      <c r="X47" s="76">
        <v>0</v>
      </c>
      <c r="Y47" s="76">
        <v>0</v>
      </c>
      <c r="Z47" s="76">
        <v>0</v>
      </c>
      <c r="AA47" s="76">
        <v>0</v>
      </c>
      <c r="AB47" s="76">
        <v>10</v>
      </c>
      <c r="AC47" s="76">
        <v>261</v>
      </c>
      <c r="AD47" s="76">
        <v>58</v>
      </c>
      <c r="AE47" s="76">
        <v>3</v>
      </c>
      <c r="AF47" s="76">
        <v>196</v>
      </c>
      <c r="AG47" s="76">
        <v>1</v>
      </c>
      <c r="AH47" s="76">
        <v>72</v>
      </c>
      <c r="AI47" s="76">
        <v>1418</v>
      </c>
      <c r="AJ47" s="76">
        <v>0</v>
      </c>
      <c r="AK47" s="76">
        <v>0</v>
      </c>
      <c r="AL47" s="76">
        <v>378</v>
      </c>
      <c r="AM47" s="76">
        <v>1</v>
      </c>
      <c r="AN47" s="76">
        <v>5</v>
      </c>
      <c r="AO47" s="76">
        <v>0</v>
      </c>
      <c r="AP47" s="76">
        <v>0</v>
      </c>
      <c r="AQ47" s="76">
        <v>0</v>
      </c>
      <c r="AR47" s="76">
        <v>0</v>
      </c>
      <c r="AS47" s="76">
        <v>8791185.6</v>
      </c>
      <c r="AT47" s="76">
        <v>0</v>
      </c>
      <c r="AU47" s="76">
        <v>0</v>
      </c>
      <c r="AV47" s="76">
        <v>0</v>
      </c>
      <c r="AW47" s="76">
        <v>0</v>
      </c>
      <c r="AX47" s="76">
        <v>0</v>
      </c>
      <c r="AY47" s="76">
        <v>0</v>
      </c>
      <c r="AZ47" s="76">
        <v>0</v>
      </c>
      <c r="BA47" s="76">
        <v>0</v>
      </c>
      <c r="BB47" s="76">
        <v>1392</v>
      </c>
      <c r="BC47" s="76">
        <v>0</v>
      </c>
      <c r="BD47" s="76">
        <v>12</v>
      </c>
      <c r="BE47" s="76">
        <v>5</v>
      </c>
      <c r="BF47" s="76">
        <v>1097</v>
      </c>
    </row>
    <row r="48" spans="1:58" s="74" customFormat="1" ht="22.5" customHeight="1">
      <c r="A48" s="134"/>
      <c r="B48" s="143"/>
      <c r="C48" s="115" t="s">
        <v>233</v>
      </c>
      <c r="D48" s="116" t="s">
        <v>234</v>
      </c>
      <c r="E48" s="118">
        <v>40</v>
      </c>
      <c r="F48" s="75">
        <v>219</v>
      </c>
      <c r="G48" s="76">
        <v>6</v>
      </c>
      <c r="H48" s="76">
        <v>0</v>
      </c>
      <c r="I48" s="76">
        <v>8</v>
      </c>
      <c r="J48" s="76">
        <v>1363</v>
      </c>
      <c r="K48" s="76">
        <v>3</v>
      </c>
      <c r="L48" s="76">
        <v>11</v>
      </c>
      <c r="M48" s="76">
        <v>0</v>
      </c>
      <c r="N48" s="76">
        <v>1344</v>
      </c>
      <c r="O48" s="76">
        <v>13</v>
      </c>
      <c r="P48" s="76">
        <v>0</v>
      </c>
      <c r="Q48" s="76">
        <v>0</v>
      </c>
      <c r="R48" s="76">
        <v>0</v>
      </c>
      <c r="S48" s="76">
        <v>932</v>
      </c>
      <c r="T48" s="76">
        <v>0</v>
      </c>
      <c r="U48" s="76">
        <v>927</v>
      </c>
      <c r="V48" s="76">
        <v>5</v>
      </c>
      <c r="W48" s="76">
        <v>0</v>
      </c>
      <c r="X48" s="76">
        <v>0</v>
      </c>
      <c r="Y48" s="76">
        <v>0</v>
      </c>
      <c r="Z48" s="76">
        <v>0</v>
      </c>
      <c r="AA48" s="76">
        <v>0</v>
      </c>
      <c r="AB48" s="76">
        <v>4</v>
      </c>
      <c r="AC48" s="76">
        <v>244</v>
      </c>
      <c r="AD48" s="76">
        <v>51</v>
      </c>
      <c r="AE48" s="76">
        <v>3</v>
      </c>
      <c r="AF48" s="76">
        <v>186</v>
      </c>
      <c r="AG48" s="76">
        <v>1</v>
      </c>
      <c r="AH48" s="76">
        <v>65</v>
      </c>
      <c r="AI48" s="76">
        <v>1245</v>
      </c>
      <c r="AJ48" s="76">
        <v>0</v>
      </c>
      <c r="AK48" s="76">
        <v>0</v>
      </c>
      <c r="AL48" s="76">
        <v>321</v>
      </c>
      <c r="AM48" s="76">
        <v>1</v>
      </c>
      <c r="AN48" s="76">
        <v>3</v>
      </c>
      <c r="AO48" s="76">
        <v>0</v>
      </c>
      <c r="AP48" s="76">
        <v>0</v>
      </c>
      <c r="AQ48" s="76">
        <v>0</v>
      </c>
      <c r="AR48" s="76">
        <v>0</v>
      </c>
      <c r="AS48" s="76">
        <v>8537164.9</v>
      </c>
      <c r="AT48" s="76">
        <v>0</v>
      </c>
      <c r="AU48" s="76">
        <v>0</v>
      </c>
      <c r="AV48" s="76">
        <v>0</v>
      </c>
      <c r="AW48" s="76">
        <v>0</v>
      </c>
      <c r="AX48" s="76">
        <v>0</v>
      </c>
      <c r="AY48" s="76">
        <v>0</v>
      </c>
      <c r="AZ48" s="76">
        <v>0</v>
      </c>
      <c r="BA48" s="76">
        <v>0</v>
      </c>
      <c r="BB48" s="76">
        <v>1222</v>
      </c>
      <c r="BC48" s="76">
        <v>0</v>
      </c>
      <c r="BD48" s="76">
        <v>11</v>
      </c>
      <c r="BE48" s="76">
        <v>5</v>
      </c>
      <c r="BF48" s="76">
        <v>997</v>
      </c>
    </row>
    <row r="49" spans="1:58" s="74" customFormat="1" ht="12">
      <c r="A49" s="134"/>
      <c r="B49" s="143"/>
      <c r="C49" s="142" t="s">
        <v>218</v>
      </c>
      <c r="D49" s="142"/>
      <c r="E49" s="118">
        <v>41</v>
      </c>
      <c r="F49" s="81">
        <v>12</v>
      </c>
      <c r="G49" s="81">
        <v>0</v>
      </c>
      <c r="H49" s="81">
        <v>0</v>
      </c>
      <c r="I49" s="81">
        <v>2</v>
      </c>
      <c r="J49" s="81">
        <v>64</v>
      </c>
      <c r="K49" s="81">
        <v>0</v>
      </c>
      <c r="L49" s="81">
        <v>2</v>
      </c>
      <c r="M49" s="81">
        <v>0</v>
      </c>
      <c r="N49" s="81">
        <v>64</v>
      </c>
      <c r="O49" s="81">
        <v>0</v>
      </c>
      <c r="P49" s="81">
        <v>0</v>
      </c>
      <c r="Q49" s="76">
        <v>0</v>
      </c>
      <c r="R49" s="76">
        <v>0</v>
      </c>
      <c r="S49" s="76">
        <v>23</v>
      </c>
      <c r="T49" s="76">
        <v>0</v>
      </c>
      <c r="U49" s="76">
        <v>18</v>
      </c>
      <c r="V49" s="76">
        <v>5</v>
      </c>
      <c r="W49" s="76">
        <v>0</v>
      </c>
      <c r="X49" s="76">
        <v>0</v>
      </c>
      <c r="Y49" s="76">
        <v>0</v>
      </c>
      <c r="Z49" s="76">
        <v>0</v>
      </c>
      <c r="AA49" s="76">
        <v>0</v>
      </c>
      <c r="AB49" s="76">
        <v>1</v>
      </c>
      <c r="AC49" s="76">
        <v>22</v>
      </c>
      <c r="AD49" s="76">
        <v>4</v>
      </c>
      <c r="AE49" s="76">
        <v>4</v>
      </c>
      <c r="AF49" s="76">
        <v>13</v>
      </c>
      <c r="AG49" s="76">
        <v>0</v>
      </c>
      <c r="AH49" s="76">
        <v>9</v>
      </c>
      <c r="AI49" s="76">
        <v>55</v>
      </c>
      <c r="AJ49" s="76">
        <v>0</v>
      </c>
      <c r="AK49" s="76">
        <v>0</v>
      </c>
      <c r="AL49" s="76">
        <v>16</v>
      </c>
      <c r="AM49" s="76">
        <v>1</v>
      </c>
      <c r="AN49" s="76">
        <v>5</v>
      </c>
      <c r="AO49" s="76">
        <v>0</v>
      </c>
      <c r="AP49" s="76">
        <v>0</v>
      </c>
      <c r="AQ49" s="76">
        <v>0</v>
      </c>
      <c r="AR49" s="76">
        <v>0</v>
      </c>
      <c r="AS49" s="76">
        <v>20255446</v>
      </c>
      <c r="AT49" s="76">
        <v>0</v>
      </c>
      <c r="AU49" s="76">
        <v>0</v>
      </c>
      <c r="AV49" s="76">
        <v>0</v>
      </c>
      <c r="AW49" s="76">
        <v>0</v>
      </c>
      <c r="AX49" s="76">
        <v>0</v>
      </c>
      <c r="AY49" s="76">
        <v>0</v>
      </c>
      <c r="AZ49" s="76">
        <v>0</v>
      </c>
      <c r="BA49" s="76">
        <v>0</v>
      </c>
      <c r="BB49" s="76">
        <v>53</v>
      </c>
      <c r="BC49" s="76">
        <v>0</v>
      </c>
      <c r="BD49" s="76">
        <v>2</v>
      </c>
      <c r="BE49" s="76">
        <v>0</v>
      </c>
      <c r="BF49" s="76">
        <v>44</v>
      </c>
    </row>
    <row r="50" spans="1:58" s="74" customFormat="1" ht="12">
      <c r="A50" s="134"/>
      <c r="B50" s="143"/>
      <c r="C50" s="142" t="s">
        <v>219</v>
      </c>
      <c r="D50" s="142"/>
      <c r="E50" s="118">
        <v>42</v>
      </c>
      <c r="F50" s="75">
        <v>0</v>
      </c>
      <c r="G50" s="76">
        <v>0</v>
      </c>
      <c r="H50" s="76">
        <v>0</v>
      </c>
      <c r="I50" s="76">
        <v>0</v>
      </c>
      <c r="J50" s="76">
        <v>0</v>
      </c>
      <c r="K50" s="76">
        <v>0</v>
      </c>
      <c r="L50" s="76">
        <v>0</v>
      </c>
      <c r="M50" s="76">
        <v>0</v>
      </c>
      <c r="N50" s="76">
        <v>0</v>
      </c>
      <c r="O50" s="76">
        <v>0</v>
      </c>
      <c r="P50" s="76">
        <v>0</v>
      </c>
      <c r="Q50" s="76">
        <v>0</v>
      </c>
      <c r="R50" s="76">
        <v>0</v>
      </c>
      <c r="S50" s="76">
        <v>0</v>
      </c>
      <c r="T50" s="76">
        <v>0</v>
      </c>
      <c r="U50" s="76">
        <v>0</v>
      </c>
      <c r="V50" s="76">
        <v>0</v>
      </c>
      <c r="W50" s="76">
        <v>0</v>
      </c>
      <c r="X50" s="76">
        <v>0</v>
      </c>
      <c r="Y50" s="76">
        <v>0</v>
      </c>
      <c r="Z50" s="76">
        <v>0</v>
      </c>
      <c r="AA50" s="76">
        <v>0</v>
      </c>
      <c r="AB50" s="76">
        <v>0</v>
      </c>
      <c r="AC50" s="76">
        <v>0</v>
      </c>
      <c r="AD50" s="76">
        <v>0</v>
      </c>
      <c r="AE50" s="76">
        <v>0</v>
      </c>
      <c r="AF50" s="76">
        <v>0</v>
      </c>
      <c r="AG50" s="76">
        <v>0</v>
      </c>
      <c r="AH50" s="76">
        <v>0</v>
      </c>
      <c r="AI50" s="76">
        <v>0</v>
      </c>
      <c r="AJ50" s="76">
        <v>0</v>
      </c>
      <c r="AK50" s="76">
        <v>0</v>
      </c>
      <c r="AL50" s="76">
        <v>0</v>
      </c>
      <c r="AM50" s="76">
        <v>0</v>
      </c>
      <c r="AN50" s="76">
        <v>0</v>
      </c>
      <c r="AO50" s="76">
        <v>0</v>
      </c>
      <c r="AP50" s="76">
        <v>0</v>
      </c>
      <c r="AQ50" s="76">
        <v>0</v>
      </c>
      <c r="AR50" s="76">
        <v>0</v>
      </c>
      <c r="AS50" s="76">
        <v>0</v>
      </c>
      <c r="AT50" s="76">
        <v>0</v>
      </c>
      <c r="AU50" s="76">
        <v>0</v>
      </c>
      <c r="AV50" s="76">
        <v>0</v>
      </c>
      <c r="AW50" s="76">
        <v>0</v>
      </c>
      <c r="AX50" s="76">
        <v>0</v>
      </c>
      <c r="AY50" s="76">
        <v>0</v>
      </c>
      <c r="AZ50" s="76">
        <v>0</v>
      </c>
      <c r="BA50" s="76">
        <v>0</v>
      </c>
      <c r="BB50" s="76">
        <v>0</v>
      </c>
      <c r="BC50" s="76">
        <v>0</v>
      </c>
      <c r="BD50" s="76">
        <v>0</v>
      </c>
      <c r="BE50" s="76">
        <v>0</v>
      </c>
      <c r="BF50" s="76">
        <v>0</v>
      </c>
    </row>
    <row r="51" spans="1:58" s="74" customFormat="1" ht="12">
      <c r="A51" s="134"/>
      <c r="B51" s="141" t="s">
        <v>135</v>
      </c>
      <c r="C51" s="141"/>
      <c r="D51" s="141"/>
      <c r="E51" s="118">
        <v>43</v>
      </c>
      <c r="F51" s="75">
        <v>23</v>
      </c>
      <c r="G51" s="76">
        <v>1</v>
      </c>
      <c r="H51" s="76">
        <v>0</v>
      </c>
      <c r="I51" s="76">
        <v>2</v>
      </c>
      <c r="J51" s="76">
        <v>119</v>
      </c>
      <c r="K51" s="76">
        <v>0</v>
      </c>
      <c r="L51" s="76">
        <v>4</v>
      </c>
      <c r="M51" s="76">
        <v>0</v>
      </c>
      <c r="N51" s="76">
        <v>117</v>
      </c>
      <c r="O51" s="76">
        <v>0</v>
      </c>
      <c r="P51" s="76">
        <v>0</v>
      </c>
      <c r="Q51" s="76">
        <v>0</v>
      </c>
      <c r="R51" s="76">
        <v>0</v>
      </c>
      <c r="S51" s="76">
        <v>88</v>
      </c>
      <c r="T51" s="76">
        <v>0</v>
      </c>
      <c r="U51" s="76">
        <v>71</v>
      </c>
      <c r="V51" s="76">
        <v>17</v>
      </c>
      <c r="W51" s="76">
        <v>0</v>
      </c>
      <c r="X51" s="76">
        <v>0</v>
      </c>
      <c r="Y51" s="76">
        <v>0</v>
      </c>
      <c r="Z51" s="76">
        <v>0</v>
      </c>
      <c r="AA51" s="76">
        <v>0</v>
      </c>
      <c r="AB51" s="76">
        <v>1</v>
      </c>
      <c r="AC51" s="76">
        <v>5</v>
      </c>
      <c r="AD51" s="76">
        <v>0</v>
      </c>
      <c r="AE51" s="76">
        <v>1</v>
      </c>
      <c r="AF51" s="76">
        <v>1</v>
      </c>
      <c r="AG51" s="76">
        <v>0</v>
      </c>
      <c r="AH51" s="76">
        <v>13</v>
      </c>
      <c r="AI51" s="76">
        <v>107</v>
      </c>
      <c r="AJ51" s="76">
        <v>0</v>
      </c>
      <c r="AK51" s="76">
        <v>0</v>
      </c>
      <c r="AL51" s="76">
        <v>29</v>
      </c>
      <c r="AM51" s="76">
        <v>2</v>
      </c>
      <c r="AN51" s="76">
        <v>5</v>
      </c>
      <c r="AO51" s="76">
        <v>0</v>
      </c>
      <c r="AP51" s="76">
        <v>0</v>
      </c>
      <c r="AQ51" s="76">
        <v>0</v>
      </c>
      <c r="AR51" s="76">
        <v>2</v>
      </c>
      <c r="AS51" s="76">
        <v>418494</v>
      </c>
      <c r="AT51" s="76">
        <v>0</v>
      </c>
      <c r="AU51" s="76">
        <v>0</v>
      </c>
      <c r="AV51" s="76">
        <v>0</v>
      </c>
      <c r="AW51" s="76">
        <v>0</v>
      </c>
      <c r="AX51" s="76">
        <v>0</v>
      </c>
      <c r="AY51" s="76">
        <v>0</v>
      </c>
      <c r="AZ51" s="76">
        <v>0</v>
      </c>
      <c r="BA51" s="76">
        <v>0</v>
      </c>
      <c r="BB51" s="76">
        <v>104</v>
      </c>
      <c r="BC51" s="76">
        <v>0</v>
      </c>
      <c r="BD51" s="76">
        <v>5</v>
      </c>
      <c r="BE51" s="76">
        <v>1</v>
      </c>
      <c r="BF51" s="76">
        <v>66</v>
      </c>
    </row>
    <row r="52" spans="1:58" s="74" customFormat="1" ht="20.25" customHeight="1">
      <c r="A52" s="134"/>
      <c r="B52" s="141" t="s">
        <v>136</v>
      </c>
      <c r="C52" s="141"/>
      <c r="D52" s="141"/>
      <c r="E52" s="118">
        <v>44</v>
      </c>
      <c r="F52" s="75">
        <v>62</v>
      </c>
      <c r="G52" s="76">
        <v>6</v>
      </c>
      <c r="H52" s="76">
        <v>0</v>
      </c>
      <c r="I52" s="76">
        <v>3</v>
      </c>
      <c r="J52" s="76">
        <v>298</v>
      </c>
      <c r="K52" s="76">
        <v>2</v>
      </c>
      <c r="L52" s="76">
        <v>23</v>
      </c>
      <c r="M52" s="76">
        <v>0</v>
      </c>
      <c r="N52" s="76">
        <v>272</v>
      </c>
      <c r="O52" s="76">
        <v>4</v>
      </c>
      <c r="P52" s="76">
        <v>0</v>
      </c>
      <c r="Q52" s="76">
        <v>0</v>
      </c>
      <c r="R52" s="76">
        <v>0</v>
      </c>
      <c r="S52" s="76">
        <v>173</v>
      </c>
      <c r="T52" s="76">
        <v>0</v>
      </c>
      <c r="U52" s="76">
        <v>137</v>
      </c>
      <c r="V52" s="76">
        <v>36</v>
      </c>
      <c r="W52" s="76">
        <v>0</v>
      </c>
      <c r="X52" s="76">
        <v>0</v>
      </c>
      <c r="Y52" s="76">
        <v>0</v>
      </c>
      <c r="Z52" s="76">
        <v>0</v>
      </c>
      <c r="AA52" s="76">
        <v>1</v>
      </c>
      <c r="AB52" s="76">
        <v>6</v>
      </c>
      <c r="AC52" s="76">
        <v>29</v>
      </c>
      <c r="AD52" s="76">
        <v>10</v>
      </c>
      <c r="AE52" s="76">
        <v>4</v>
      </c>
      <c r="AF52" s="76">
        <v>12</v>
      </c>
      <c r="AG52" s="76">
        <v>0</v>
      </c>
      <c r="AH52" s="76">
        <v>50</v>
      </c>
      <c r="AI52" s="76">
        <v>258</v>
      </c>
      <c r="AJ52" s="76">
        <v>1</v>
      </c>
      <c r="AK52" s="76">
        <v>0</v>
      </c>
      <c r="AL52" s="76">
        <v>78</v>
      </c>
      <c r="AM52" s="76">
        <v>2</v>
      </c>
      <c r="AN52" s="76">
        <v>4</v>
      </c>
      <c r="AO52" s="76">
        <v>3</v>
      </c>
      <c r="AP52" s="76">
        <v>0</v>
      </c>
      <c r="AQ52" s="76">
        <v>2</v>
      </c>
      <c r="AR52" s="76">
        <v>89</v>
      </c>
      <c r="AS52" s="76">
        <v>11569076.5</v>
      </c>
      <c r="AT52" s="76">
        <v>0</v>
      </c>
      <c r="AU52" s="76">
        <v>0</v>
      </c>
      <c r="AV52" s="76">
        <v>0</v>
      </c>
      <c r="AW52" s="76">
        <v>0</v>
      </c>
      <c r="AX52" s="76">
        <v>0</v>
      </c>
      <c r="AY52" s="76">
        <v>0</v>
      </c>
      <c r="AZ52" s="76">
        <v>0</v>
      </c>
      <c r="BA52" s="76">
        <v>0</v>
      </c>
      <c r="BB52" s="76">
        <v>248</v>
      </c>
      <c r="BC52" s="76">
        <v>0</v>
      </c>
      <c r="BD52" s="76">
        <v>12</v>
      </c>
      <c r="BE52" s="76">
        <v>0</v>
      </c>
      <c r="BF52" s="76">
        <v>100</v>
      </c>
    </row>
    <row r="53" spans="1:58" s="74" customFormat="1" ht="12">
      <c r="A53" s="134"/>
      <c r="B53" s="146" t="s">
        <v>72</v>
      </c>
      <c r="C53" s="142" t="s">
        <v>271</v>
      </c>
      <c r="D53" s="142"/>
      <c r="E53" s="118">
        <v>45</v>
      </c>
      <c r="F53" s="75">
        <v>7</v>
      </c>
      <c r="G53" s="76">
        <v>2</v>
      </c>
      <c r="H53" s="76">
        <v>0</v>
      </c>
      <c r="I53" s="76">
        <v>0</v>
      </c>
      <c r="J53" s="76">
        <v>69</v>
      </c>
      <c r="K53" s="76">
        <v>2</v>
      </c>
      <c r="L53" s="76">
        <v>6</v>
      </c>
      <c r="M53" s="76">
        <v>0</v>
      </c>
      <c r="N53" s="76">
        <v>58</v>
      </c>
      <c r="O53" s="76">
        <v>3</v>
      </c>
      <c r="P53" s="76">
        <v>0</v>
      </c>
      <c r="Q53" s="76">
        <v>0</v>
      </c>
      <c r="R53" s="76">
        <v>0</v>
      </c>
      <c r="S53" s="76">
        <v>30</v>
      </c>
      <c r="T53" s="76">
        <v>0</v>
      </c>
      <c r="U53" s="76">
        <v>23</v>
      </c>
      <c r="V53" s="76">
        <v>7</v>
      </c>
      <c r="W53" s="76">
        <v>0</v>
      </c>
      <c r="X53" s="76">
        <v>0</v>
      </c>
      <c r="Y53" s="76">
        <v>0</v>
      </c>
      <c r="Z53" s="76">
        <v>0</v>
      </c>
      <c r="AA53" s="76">
        <v>0</v>
      </c>
      <c r="AB53" s="76">
        <v>2</v>
      </c>
      <c r="AC53" s="76">
        <v>4</v>
      </c>
      <c r="AD53" s="76">
        <v>3</v>
      </c>
      <c r="AE53" s="76">
        <v>0</v>
      </c>
      <c r="AF53" s="76">
        <v>0</v>
      </c>
      <c r="AG53" s="76">
        <v>0</v>
      </c>
      <c r="AH53" s="76">
        <v>11</v>
      </c>
      <c r="AI53" s="76">
        <v>47</v>
      </c>
      <c r="AJ53" s="76">
        <v>0</v>
      </c>
      <c r="AK53" s="76">
        <v>0</v>
      </c>
      <c r="AL53" s="76">
        <v>20</v>
      </c>
      <c r="AM53" s="76">
        <v>0</v>
      </c>
      <c r="AN53" s="76">
        <v>0</v>
      </c>
      <c r="AO53" s="76">
        <v>0</v>
      </c>
      <c r="AP53" s="76">
        <v>0</v>
      </c>
      <c r="AQ53" s="76">
        <v>0</v>
      </c>
      <c r="AR53" s="76">
        <v>24</v>
      </c>
      <c r="AS53" s="76">
        <v>53656.5</v>
      </c>
      <c r="AT53" s="76">
        <v>0</v>
      </c>
      <c r="AU53" s="76">
        <v>0</v>
      </c>
      <c r="AV53" s="76">
        <v>0</v>
      </c>
      <c r="AW53" s="76">
        <v>0</v>
      </c>
      <c r="AX53" s="76">
        <v>0</v>
      </c>
      <c r="AY53" s="76">
        <v>0</v>
      </c>
      <c r="AZ53" s="76">
        <v>0</v>
      </c>
      <c r="BA53" s="76">
        <v>0</v>
      </c>
      <c r="BB53" s="76">
        <v>44</v>
      </c>
      <c r="BC53" s="76">
        <v>0</v>
      </c>
      <c r="BD53" s="76">
        <v>1</v>
      </c>
      <c r="BE53" s="76">
        <v>0</v>
      </c>
      <c r="BF53" s="76">
        <v>7</v>
      </c>
    </row>
    <row r="54" spans="1:58" s="74" customFormat="1" ht="12">
      <c r="A54" s="134"/>
      <c r="B54" s="147"/>
      <c r="C54" s="142" t="s">
        <v>261</v>
      </c>
      <c r="D54" s="142"/>
      <c r="E54" s="118">
        <v>46</v>
      </c>
      <c r="F54" s="75">
        <v>2</v>
      </c>
      <c r="G54" s="76">
        <v>0</v>
      </c>
      <c r="H54" s="76">
        <v>0</v>
      </c>
      <c r="I54" s="76">
        <v>0</v>
      </c>
      <c r="J54" s="76">
        <v>6</v>
      </c>
      <c r="K54" s="76">
        <v>0</v>
      </c>
      <c r="L54" s="76">
        <v>0</v>
      </c>
      <c r="M54" s="76">
        <v>0</v>
      </c>
      <c r="N54" s="76">
        <v>6</v>
      </c>
      <c r="O54" s="76">
        <v>0</v>
      </c>
      <c r="P54" s="76">
        <v>0</v>
      </c>
      <c r="Q54" s="76">
        <v>0</v>
      </c>
      <c r="R54" s="76">
        <v>0</v>
      </c>
      <c r="S54" s="76">
        <v>5</v>
      </c>
      <c r="T54" s="76">
        <v>0</v>
      </c>
      <c r="U54" s="76">
        <v>4</v>
      </c>
      <c r="V54" s="76">
        <v>1</v>
      </c>
      <c r="W54" s="76">
        <v>0</v>
      </c>
      <c r="X54" s="76">
        <v>0</v>
      </c>
      <c r="Y54" s="76">
        <v>0</v>
      </c>
      <c r="Z54" s="76">
        <v>0</v>
      </c>
      <c r="AA54" s="76">
        <v>0</v>
      </c>
      <c r="AB54" s="76">
        <v>0</v>
      </c>
      <c r="AC54" s="76">
        <v>2</v>
      </c>
      <c r="AD54" s="76">
        <v>0</v>
      </c>
      <c r="AE54" s="76">
        <v>2</v>
      </c>
      <c r="AF54" s="76">
        <v>0</v>
      </c>
      <c r="AG54" s="76">
        <v>0</v>
      </c>
      <c r="AH54" s="76">
        <v>1</v>
      </c>
      <c r="AI54" s="76">
        <v>8</v>
      </c>
      <c r="AJ54" s="76">
        <v>0</v>
      </c>
      <c r="AK54" s="76">
        <v>0</v>
      </c>
      <c r="AL54" s="76">
        <v>0</v>
      </c>
      <c r="AM54" s="76">
        <v>0</v>
      </c>
      <c r="AN54" s="76">
        <v>0</v>
      </c>
      <c r="AO54" s="76">
        <v>0</v>
      </c>
      <c r="AP54" s="76">
        <v>0</v>
      </c>
      <c r="AQ54" s="76">
        <v>0</v>
      </c>
      <c r="AR54" s="76">
        <v>1</v>
      </c>
      <c r="AS54" s="76">
        <v>936743</v>
      </c>
      <c r="AT54" s="76">
        <v>0</v>
      </c>
      <c r="AU54" s="76">
        <v>0</v>
      </c>
      <c r="AV54" s="76">
        <v>0</v>
      </c>
      <c r="AW54" s="76">
        <v>0</v>
      </c>
      <c r="AX54" s="76">
        <v>0</v>
      </c>
      <c r="AY54" s="76">
        <v>0</v>
      </c>
      <c r="AZ54" s="76">
        <v>0</v>
      </c>
      <c r="BA54" s="76">
        <v>0</v>
      </c>
      <c r="BB54" s="76">
        <v>8</v>
      </c>
      <c r="BC54" s="76">
        <v>0</v>
      </c>
      <c r="BD54" s="76">
        <v>0</v>
      </c>
      <c r="BE54" s="76">
        <v>0</v>
      </c>
      <c r="BF54" s="76">
        <v>6</v>
      </c>
    </row>
    <row r="55" spans="1:58" s="74" customFormat="1" ht="23.25" customHeight="1">
      <c r="A55" s="134"/>
      <c r="B55" s="147"/>
      <c r="C55" s="144" t="s">
        <v>301</v>
      </c>
      <c r="D55" s="145"/>
      <c r="E55" s="118">
        <v>47</v>
      </c>
      <c r="F55" s="75">
        <v>0</v>
      </c>
      <c r="G55" s="76">
        <v>0</v>
      </c>
      <c r="H55" s="76">
        <v>0</v>
      </c>
      <c r="I55" s="76">
        <v>0</v>
      </c>
      <c r="J55" s="76">
        <v>1</v>
      </c>
      <c r="K55" s="76">
        <v>0</v>
      </c>
      <c r="L55" s="76">
        <v>0</v>
      </c>
      <c r="M55" s="76">
        <v>0</v>
      </c>
      <c r="N55" s="76">
        <v>1</v>
      </c>
      <c r="O55" s="76">
        <v>0</v>
      </c>
      <c r="P55" s="76">
        <v>0</v>
      </c>
      <c r="Q55" s="76">
        <v>0</v>
      </c>
      <c r="R55" s="76">
        <v>0</v>
      </c>
      <c r="S55" s="76">
        <v>1</v>
      </c>
      <c r="T55" s="76">
        <v>0</v>
      </c>
      <c r="U55" s="76">
        <v>1</v>
      </c>
      <c r="V55" s="76">
        <v>0</v>
      </c>
      <c r="W55" s="76">
        <v>0</v>
      </c>
      <c r="X55" s="76">
        <v>0</v>
      </c>
      <c r="Y55" s="76">
        <v>0</v>
      </c>
      <c r="Z55" s="76">
        <v>0</v>
      </c>
      <c r="AA55" s="76">
        <v>0</v>
      </c>
      <c r="AB55" s="76">
        <v>0</v>
      </c>
      <c r="AC55" s="76">
        <v>0</v>
      </c>
      <c r="AD55" s="76">
        <v>0</v>
      </c>
      <c r="AE55" s="76">
        <v>0</v>
      </c>
      <c r="AF55" s="76">
        <v>0</v>
      </c>
      <c r="AG55" s="76">
        <v>0</v>
      </c>
      <c r="AH55" s="76">
        <v>0</v>
      </c>
      <c r="AI55" s="76">
        <v>1</v>
      </c>
      <c r="AJ55" s="76">
        <v>0</v>
      </c>
      <c r="AK55" s="76">
        <v>0</v>
      </c>
      <c r="AL55" s="76">
        <v>0</v>
      </c>
      <c r="AM55" s="76">
        <v>0</v>
      </c>
      <c r="AN55" s="76">
        <v>0</v>
      </c>
      <c r="AO55" s="76">
        <v>0</v>
      </c>
      <c r="AP55" s="76">
        <v>0</v>
      </c>
      <c r="AQ55" s="76">
        <v>0</v>
      </c>
      <c r="AR55" s="76">
        <v>1</v>
      </c>
      <c r="AS55" s="76">
        <v>0</v>
      </c>
      <c r="AT55" s="76">
        <v>0</v>
      </c>
      <c r="AU55" s="76">
        <v>0</v>
      </c>
      <c r="AV55" s="76">
        <v>0</v>
      </c>
      <c r="AW55" s="76">
        <v>0</v>
      </c>
      <c r="AX55" s="76">
        <v>0</v>
      </c>
      <c r="AY55" s="76">
        <v>0</v>
      </c>
      <c r="AZ55" s="76">
        <v>0</v>
      </c>
      <c r="BA55" s="76">
        <v>0</v>
      </c>
      <c r="BB55" s="76">
        <v>1</v>
      </c>
      <c r="BC55" s="76">
        <v>0</v>
      </c>
      <c r="BD55" s="76">
        <v>0</v>
      </c>
      <c r="BE55" s="76">
        <v>0</v>
      </c>
      <c r="BF55" s="76">
        <v>0</v>
      </c>
    </row>
    <row r="56" spans="1:58" s="74" customFormat="1" ht="12">
      <c r="A56" s="134"/>
      <c r="B56" s="147"/>
      <c r="C56" s="144" t="s">
        <v>302</v>
      </c>
      <c r="D56" s="145"/>
      <c r="E56" s="118">
        <v>48</v>
      </c>
      <c r="F56" s="75">
        <v>8</v>
      </c>
      <c r="G56" s="76">
        <v>1</v>
      </c>
      <c r="H56" s="76">
        <v>0</v>
      </c>
      <c r="I56" s="76">
        <v>3</v>
      </c>
      <c r="J56" s="76">
        <v>46</v>
      </c>
      <c r="K56" s="76">
        <v>0</v>
      </c>
      <c r="L56" s="76">
        <v>1</v>
      </c>
      <c r="M56" s="76">
        <v>0</v>
      </c>
      <c r="N56" s="76">
        <v>48</v>
      </c>
      <c r="O56" s="76">
        <v>0</v>
      </c>
      <c r="P56" s="76">
        <v>0</v>
      </c>
      <c r="Q56" s="76">
        <v>0</v>
      </c>
      <c r="R56" s="76">
        <v>0</v>
      </c>
      <c r="S56" s="76">
        <v>16</v>
      </c>
      <c r="T56" s="76">
        <v>0</v>
      </c>
      <c r="U56" s="76">
        <v>7</v>
      </c>
      <c r="V56" s="76">
        <v>9</v>
      </c>
      <c r="W56" s="76">
        <v>0</v>
      </c>
      <c r="X56" s="76">
        <v>0</v>
      </c>
      <c r="Y56" s="76">
        <v>0</v>
      </c>
      <c r="Z56" s="76">
        <v>0</v>
      </c>
      <c r="AA56" s="76">
        <v>0</v>
      </c>
      <c r="AB56" s="76">
        <v>1</v>
      </c>
      <c r="AC56" s="76">
        <v>12</v>
      </c>
      <c r="AD56" s="76">
        <v>3</v>
      </c>
      <c r="AE56" s="76">
        <v>1</v>
      </c>
      <c r="AF56" s="76">
        <v>7</v>
      </c>
      <c r="AG56" s="76">
        <v>0</v>
      </c>
      <c r="AH56" s="76">
        <v>13</v>
      </c>
      <c r="AI56" s="76">
        <v>42</v>
      </c>
      <c r="AJ56" s="76">
        <v>0</v>
      </c>
      <c r="AK56" s="76">
        <v>0</v>
      </c>
      <c r="AL56" s="76">
        <v>15</v>
      </c>
      <c r="AM56" s="76">
        <v>0</v>
      </c>
      <c r="AN56" s="76">
        <v>0</v>
      </c>
      <c r="AO56" s="76">
        <v>0</v>
      </c>
      <c r="AP56" s="76">
        <v>0</v>
      </c>
      <c r="AQ56" s="76">
        <v>0</v>
      </c>
      <c r="AR56" s="76">
        <v>2</v>
      </c>
      <c r="AS56" s="76">
        <v>10255775</v>
      </c>
      <c r="AT56" s="76">
        <v>0</v>
      </c>
      <c r="AU56" s="76">
        <v>0</v>
      </c>
      <c r="AV56" s="76">
        <v>0</v>
      </c>
      <c r="AW56" s="76">
        <v>0</v>
      </c>
      <c r="AX56" s="76">
        <v>0</v>
      </c>
      <c r="AY56" s="76">
        <v>0</v>
      </c>
      <c r="AZ56" s="76">
        <v>0</v>
      </c>
      <c r="BA56" s="76">
        <v>0</v>
      </c>
      <c r="BB56" s="76">
        <v>42</v>
      </c>
      <c r="BC56" s="76">
        <v>0</v>
      </c>
      <c r="BD56" s="76">
        <v>1</v>
      </c>
      <c r="BE56" s="76">
        <v>0</v>
      </c>
      <c r="BF56" s="76">
        <v>18</v>
      </c>
    </row>
    <row r="57" spans="1:58" s="74" customFormat="1" ht="12">
      <c r="A57" s="134"/>
      <c r="B57" s="147"/>
      <c r="C57" s="144" t="s">
        <v>303</v>
      </c>
      <c r="D57" s="145"/>
      <c r="E57" s="118">
        <v>49</v>
      </c>
      <c r="F57" s="75">
        <v>1</v>
      </c>
      <c r="G57" s="76">
        <v>1</v>
      </c>
      <c r="H57" s="76">
        <v>0</v>
      </c>
      <c r="I57" s="76">
        <v>0</v>
      </c>
      <c r="J57" s="76">
        <v>8</v>
      </c>
      <c r="K57" s="76">
        <v>0</v>
      </c>
      <c r="L57" s="76">
        <v>0</v>
      </c>
      <c r="M57" s="76">
        <v>0</v>
      </c>
      <c r="N57" s="76">
        <v>8</v>
      </c>
      <c r="O57" s="76">
        <v>0</v>
      </c>
      <c r="P57" s="76">
        <v>0</v>
      </c>
      <c r="Q57" s="76">
        <v>0</v>
      </c>
      <c r="R57" s="76">
        <v>0</v>
      </c>
      <c r="S57" s="76">
        <v>9</v>
      </c>
      <c r="T57" s="76">
        <v>0</v>
      </c>
      <c r="U57" s="76">
        <v>7</v>
      </c>
      <c r="V57" s="76">
        <v>2</v>
      </c>
      <c r="W57" s="76">
        <v>0</v>
      </c>
      <c r="X57" s="76">
        <v>0</v>
      </c>
      <c r="Y57" s="76">
        <v>0</v>
      </c>
      <c r="Z57" s="76">
        <v>0</v>
      </c>
      <c r="AA57" s="76">
        <v>0</v>
      </c>
      <c r="AB57" s="76">
        <v>0</v>
      </c>
      <c r="AC57" s="76">
        <v>1</v>
      </c>
      <c r="AD57" s="76">
        <v>0</v>
      </c>
      <c r="AE57" s="76">
        <v>0</v>
      </c>
      <c r="AF57" s="76">
        <v>1</v>
      </c>
      <c r="AG57" s="76">
        <v>0</v>
      </c>
      <c r="AH57" s="76">
        <v>0</v>
      </c>
      <c r="AI57" s="76">
        <v>10</v>
      </c>
      <c r="AJ57" s="76">
        <v>0</v>
      </c>
      <c r="AK57" s="76">
        <v>0</v>
      </c>
      <c r="AL57" s="76">
        <v>0</v>
      </c>
      <c r="AM57" s="76">
        <v>0</v>
      </c>
      <c r="AN57" s="76">
        <v>0</v>
      </c>
      <c r="AO57" s="76">
        <v>1</v>
      </c>
      <c r="AP57" s="76">
        <v>0</v>
      </c>
      <c r="AQ57" s="76">
        <v>0</v>
      </c>
      <c r="AR57" s="76">
        <v>8</v>
      </c>
      <c r="AS57" s="76">
        <v>0</v>
      </c>
      <c r="AT57" s="76">
        <v>0</v>
      </c>
      <c r="AU57" s="76">
        <v>0</v>
      </c>
      <c r="AV57" s="76">
        <v>0</v>
      </c>
      <c r="AW57" s="76">
        <v>0</v>
      </c>
      <c r="AX57" s="76">
        <v>0</v>
      </c>
      <c r="AY57" s="76">
        <v>0</v>
      </c>
      <c r="AZ57" s="76">
        <v>0</v>
      </c>
      <c r="BA57" s="76">
        <v>0</v>
      </c>
      <c r="BB57" s="76">
        <v>10</v>
      </c>
      <c r="BC57" s="76">
        <v>0</v>
      </c>
      <c r="BD57" s="76">
        <v>1</v>
      </c>
      <c r="BE57" s="76">
        <v>0</v>
      </c>
      <c r="BF57" s="76">
        <v>1</v>
      </c>
    </row>
    <row r="58" spans="1:58" s="74" customFormat="1" ht="12">
      <c r="A58" s="134"/>
      <c r="B58" s="147"/>
      <c r="C58" s="144" t="s">
        <v>304</v>
      </c>
      <c r="D58" s="145"/>
      <c r="E58" s="118">
        <v>50</v>
      </c>
      <c r="F58" s="75">
        <v>2</v>
      </c>
      <c r="G58" s="76">
        <v>0</v>
      </c>
      <c r="H58" s="76">
        <v>0</v>
      </c>
      <c r="I58" s="76">
        <v>0</v>
      </c>
      <c r="J58" s="76">
        <v>2</v>
      </c>
      <c r="K58" s="76">
        <v>0</v>
      </c>
      <c r="L58" s="76">
        <v>0</v>
      </c>
      <c r="M58" s="76">
        <v>0</v>
      </c>
      <c r="N58" s="76">
        <v>2</v>
      </c>
      <c r="O58" s="76">
        <v>0</v>
      </c>
      <c r="P58" s="76">
        <v>0</v>
      </c>
      <c r="Q58" s="76">
        <v>0</v>
      </c>
      <c r="R58" s="76">
        <v>0</v>
      </c>
      <c r="S58" s="76">
        <v>0</v>
      </c>
      <c r="T58" s="76">
        <v>0</v>
      </c>
      <c r="U58" s="76">
        <v>0</v>
      </c>
      <c r="V58" s="76">
        <v>0</v>
      </c>
      <c r="W58" s="76">
        <v>0</v>
      </c>
      <c r="X58" s="76">
        <v>0</v>
      </c>
      <c r="Y58" s="76">
        <v>0</v>
      </c>
      <c r="Z58" s="76">
        <v>0</v>
      </c>
      <c r="AA58" s="76">
        <v>0</v>
      </c>
      <c r="AB58" s="76">
        <v>0</v>
      </c>
      <c r="AC58" s="76">
        <v>2</v>
      </c>
      <c r="AD58" s="76">
        <v>0</v>
      </c>
      <c r="AE58" s="76">
        <v>0</v>
      </c>
      <c r="AF58" s="76">
        <v>1</v>
      </c>
      <c r="AG58" s="76">
        <v>0</v>
      </c>
      <c r="AH58" s="76">
        <v>2</v>
      </c>
      <c r="AI58" s="76">
        <v>4</v>
      </c>
      <c r="AJ58" s="76">
        <v>0</v>
      </c>
      <c r="AK58" s="76">
        <v>0</v>
      </c>
      <c r="AL58" s="76">
        <v>0</v>
      </c>
      <c r="AM58" s="76">
        <v>0</v>
      </c>
      <c r="AN58" s="76">
        <v>0</v>
      </c>
      <c r="AO58" s="76">
        <v>0</v>
      </c>
      <c r="AP58" s="76">
        <v>0</v>
      </c>
      <c r="AQ58" s="76">
        <v>0</v>
      </c>
      <c r="AR58" s="76">
        <v>0</v>
      </c>
      <c r="AS58" s="76">
        <v>0</v>
      </c>
      <c r="AT58" s="76">
        <v>0</v>
      </c>
      <c r="AU58" s="76">
        <v>0</v>
      </c>
      <c r="AV58" s="76">
        <v>0</v>
      </c>
      <c r="AW58" s="76">
        <v>0</v>
      </c>
      <c r="AX58" s="76">
        <v>0</v>
      </c>
      <c r="AY58" s="76">
        <v>0</v>
      </c>
      <c r="AZ58" s="76">
        <v>0</v>
      </c>
      <c r="BA58" s="76">
        <v>0</v>
      </c>
      <c r="BB58" s="76">
        <v>4</v>
      </c>
      <c r="BC58" s="76">
        <v>0</v>
      </c>
      <c r="BD58" s="76">
        <v>1</v>
      </c>
      <c r="BE58" s="76">
        <v>0</v>
      </c>
      <c r="BF58" s="76">
        <v>1</v>
      </c>
    </row>
    <row r="59" spans="1:58" s="74" customFormat="1" ht="24" customHeight="1">
      <c r="A59" s="134"/>
      <c r="B59" s="147"/>
      <c r="C59" s="144" t="s">
        <v>25</v>
      </c>
      <c r="D59" s="145"/>
      <c r="E59" s="118">
        <v>51</v>
      </c>
      <c r="F59" s="75">
        <v>0</v>
      </c>
      <c r="G59" s="76">
        <v>0</v>
      </c>
      <c r="H59" s="76">
        <v>0</v>
      </c>
      <c r="I59" s="76">
        <v>0</v>
      </c>
      <c r="J59" s="76">
        <v>0</v>
      </c>
      <c r="K59" s="76">
        <v>0</v>
      </c>
      <c r="L59" s="76">
        <v>0</v>
      </c>
      <c r="M59" s="76">
        <v>0</v>
      </c>
      <c r="N59" s="76">
        <v>0</v>
      </c>
      <c r="O59" s="76">
        <v>0</v>
      </c>
      <c r="P59" s="76">
        <v>0</v>
      </c>
      <c r="Q59" s="76">
        <v>0</v>
      </c>
      <c r="R59" s="76">
        <v>0</v>
      </c>
      <c r="S59" s="76">
        <v>0</v>
      </c>
      <c r="T59" s="76">
        <v>0</v>
      </c>
      <c r="U59" s="76">
        <v>0</v>
      </c>
      <c r="V59" s="76">
        <v>0</v>
      </c>
      <c r="W59" s="76">
        <v>0</v>
      </c>
      <c r="X59" s="76">
        <v>0</v>
      </c>
      <c r="Y59" s="76">
        <v>0</v>
      </c>
      <c r="Z59" s="76">
        <v>0</v>
      </c>
      <c r="AA59" s="76">
        <v>0</v>
      </c>
      <c r="AB59" s="76">
        <v>0</v>
      </c>
      <c r="AC59" s="76">
        <v>0</v>
      </c>
      <c r="AD59" s="76">
        <v>0</v>
      </c>
      <c r="AE59" s="76">
        <v>0</v>
      </c>
      <c r="AF59" s="76">
        <v>0</v>
      </c>
      <c r="AG59" s="76">
        <v>0</v>
      </c>
      <c r="AH59" s="76">
        <v>0</v>
      </c>
      <c r="AI59" s="76">
        <v>0</v>
      </c>
      <c r="AJ59" s="76">
        <v>0</v>
      </c>
      <c r="AK59" s="76">
        <v>0</v>
      </c>
      <c r="AL59" s="76">
        <v>0</v>
      </c>
      <c r="AM59" s="76">
        <v>0</v>
      </c>
      <c r="AN59" s="76">
        <v>0</v>
      </c>
      <c r="AO59" s="76">
        <v>0</v>
      </c>
      <c r="AP59" s="76">
        <v>0</v>
      </c>
      <c r="AQ59" s="76">
        <v>0</v>
      </c>
      <c r="AR59" s="76">
        <v>0</v>
      </c>
      <c r="AS59" s="76">
        <v>0</v>
      </c>
      <c r="AT59" s="76">
        <v>0</v>
      </c>
      <c r="AU59" s="76">
        <v>0</v>
      </c>
      <c r="AV59" s="76">
        <v>0</v>
      </c>
      <c r="AW59" s="76">
        <v>0</v>
      </c>
      <c r="AX59" s="76">
        <v>0</v>
      </c>
      <c r="AY59" s="76">
        <v>0</v>
      </c>
      <c r="AZ59" s="76">
        <v>0</v>
      </c>
      <c r="BA59" s="76">
        <v>0</v>
      </c>
      <c r="BB59" s="76">
        <v>0</v>
      </c>
      <c r="BC59" s="76">
        <v>0</v>
      </c>
      <c r="BD59" s="76">
        <v>0</v>
      </c>
      <c r="BE59" s="76">
        <v>0</v>
      </c>
      <c r="BF59" s="76">
        <v>0</v>
      </c>
    </row>
    <row r="60" spans="1:58" s="74" customFormat="1" ht="12" customHeight="1">
      <c r="A60" s="134"/>
      <c r="B60" s="147"/>
      <c r="C60" s="140" t="s">
        <v>260</v>
      </c>
      <c r="D60" s="131"/>
      <c r="E60" s="118">
        <v>52</v>
      </c>
      <c r="F60" s="75">
        <v>38</v>
      </c>
      <c r="G60" s="76">
        <v>2</v>
      </c>
      <c r="H60" s="76">
        <v>0</v>
      </c>
      <c r="I60" s="76">
        <v>0</v>
      </c>
      <c r="J60" s="76">
        <v>142</v>
      </c>
      <c r="K60" s="76">
        <v>0</v>
      </c>
      <c r="L60" s="76">
        <v>13</v>
      </c>
      <c r="M60" s="76">
        <v>0</v>
      </c>
      <c r="N60" s="76">
        <v>128</v>
      </c>
      <c r="O60" s="76">
        <v>1</v>
      </c>
      <c r="P60" s="76">
        <v>0</v>
      </c>
      <c r="Q60" s="76">
        <v>0</v>
      </c>
      <c r="R60" s="76">
        <v>0</v>
      </c>
      <c r="S60" s="76">
        <v>101</v>
      </c>
      <c r="T60" s="76">
        <v>0</v>
      </c>
      <c r="U60" s="76">
        <v>85</v>
      </c>
      <c r="V60" s="76">
        <v>16</v>
      </c>
      <c r="W60" s="76">
        <v>0</v>
      </c>
      <c r="X60" s="76">
        <v>0</v>
      </c>
      <c r="Y60" s="76">
        <v>0</v>
      </c>
      <c r="Z60" s="76">
        <v>0</v>
      </c>
      <c r="AA60" s="76">
        <v>1</v>
      </c>
      <c r="AB60" s="76">
        <v>2</v>
      </c>
      <c r="AC60" s="76">
        <v>8</v>
      </c>
      <c r="AD60" s="76">
        <v>4</v>
      </c>
      <c r="AE60" s="76">
        <v>1</v>
      </c>
      <c r="AF60" s="76">
        <v>3</v>
      </c>
      <c r="AG60" s="76">
        <v>0</v>
      </c>
      <c r="AH60" s="76">
        <v>20</v>
      </c>
      <c r="AI60" s="76">
        <v>131</v>
      </c>
      <c r="AJ60" s="76">
        <v>1</v>
      </c>
      <c r="AK60" s="76">
        <v>0</v>
      </c>
      <c r="AL60" s="76">
        <v>35</v>
      </c>
      <c r="AM60" s="76">
        <v>2</v>
      </c>
      <c r="AN60" s="76">
        <v>2</v>
      </c>
      <c r="AO60" s="76">
        <v>1</v>
      </c>
      <c r="AP60" s="76">
        <v>0</v>
      </c>
      <c r="AQ60" s="76">
        <v>1</v>
      </c>
      <c r="AR60" s="76">
        <v>46</v>
      </c>
      <c r="AS60" s="76">
        <v>296794</v>
      </c>
      <c r="AT60" s="76">
        <v>0</v>
      </c>
      <c r="AU60" s="76">
        <v>0</v>
      </c>
      <c r="AV60" s="76">
        <v>0</v>
      </c>
      <c r="AW60" s="76">
        <v>0</v>
      </c>
      <c r="AX60" s="76">
        <v>0</v>
      </c>
      <c r="AY60" s="76">
        <v>0</v>
      </c>
      <c r="AZ60" s="76">
        <v>0</v>
      </c>
      <c r="BA60" s="76">
        <v>0</v>
      </c>
      <c r="BB60" s="76">
        <v>124</v>
      </c>
      <c r="BC60" s="76">
        <v>0</v>
      </c>
      <c r="BD60" s="76">
        <v>8</v>
      </c>
      <c r="BE60" s="76">
        <v>0</v>
      </c>
      <c r="BF60" s="76">
        <v>61</v>
      </c>
    </row>
    <row r="61" spans="1:58" s="74" customFormat="1" ht="12" customHeight="1">
      <c r="A61" s="134"/>
      <c r="B61" s="142" t="s">
        <v>305</v>
      </c>
      <c r="C61" s="142"/>
      <c r="D61" s="142"/>
      <c r="E61" s="118">
        <v>53</v>
      </c>
      <c r="F61" s="75">
        <v>43</v>
      </c>
      <c r="G61" s="76">
        <v>18</v>
      </c>
      <c r="H61" s="76">
        <v>0</v>
      </c>
      <c r="I61" s="76">
        <v>2</v>
      </c>
      <c r="J61" s="76">
        <v>838</v>
      </c>
      <c r="K61" s="76">
        <v>0</v>
      </c>
      <c r="L61" s="76">
        <v>9</v>
      </c>
      <c r="M61" s="76">
        <v>0</v>
      </c>
      <c r="N61" s="76">
        <v>818</v>
      </c>
      <c r="O61" s="76">
        <v>13</v>
      </c>
      <c r="P61" s="76">
        <v>0</v>
      </c>
      <c r="Q61" s="76">
        <v>0</v>
      </c>
      <c r="R61" s="76">
        <v>0</v>
      </c>
      <c r="S61" s="76">
        <v>539</v>
      </c>
      <c r="T61" s="76">
        <v>0</v>
      </c>
      <c r="U61" s="76">
        <v>529</v>
      </c>
      <c r="V61" s="76">
        <v>10</v>
      </c>
      <c r="W61" s="76">
        <v>0</v>
      </c>
      <c r="X61" s="76">
        <v>0</v>
      </c>
      <c r="Y61" s="76">
        <v>0</v>
      </c>
      <c r="Z61" s="76">
        <v>0</v>
      </c>
      <c r="AA61" s="76">
        <v>11</v>
      </c>
      <c r="AB61" s="76">
        <v>0</v>
      </c>
      <c r="AC61" s="76">
        <v>53</v>
      </c>
      <c r="AD61" s="76">
        <v>26</v>
      </c>
      <c r="AE61" s="76">
        <v>7</v>
      </c>
      <c r="AF61" s="76">
        <v>16</v>
      </c>
      <c r="AG61" s="76">
        <v>1</v>
      </c>
      <c r="AH61" s="76">
        <v>52</v>
      </c>
      <c r="AI61" s="76">
        <v>644</v>
      </c>
      <c r="AJ61" s="76">
        <v>504</v>
      </c>
      <c r="AK61" s="76">
        <v>0</v>
      </c>
      <c r="AL61" s="76">
        <v>224</v>
      </c>
      <c r="AM61" s="76">
        <v>2</v>
      </c>
      <c r="AN61" s="76">
        <v>11</v>
      </c>
      <c r="AO61" s="76">
        <v>2</v>
      </c>
      <c r="AP61" s="76">
        <v>0</v>
      </c>
      <c r="AQ61" s="76">
        <v>2</v>
      </c>
      <c r="AR61" s="76">
        <v>14</v>
      </c>
      <c r="AS61" s="76">
        <v>78260888.67</v>
      </c>
      <c r="AT61" s="76">
        <v>0</v>
      </c>
      <c r="AU61" s="76">
        <v>0</v>
      </c>
      <c r="AV61" s="76">
        <v>0</v>
      </c>
      <c r="AW61" s="76">
        <v>0</v>
      </c>
      <c r="AX61" s="76">
        <v>0</v>
      </c>
      <c r="AY61" s="76">
        <v>0</v>
      </c>
      <c r="AZ61" s="76">
        <v>0</v>
      </c>
      <c r="BA61" s="76">
        <v>0</v>
      </c>
      <c r="BB61" s="76">
        <v>133</v>
      </c>
      <c r="BC61" s="76">
        <v>0</v>
      </c>
      <c r="BD61" s="76">
        <v>3</v>
      </c>
      <c r="BE61" s="76">
        <v>1</v>
      </c>
      <c r="BF61" s="76">
        <v>61</v>
      </c>
    </row>
    <row r="62" spans="1:58" s="74" customFormat="1" ht="26.25" customHeight="1">
      <c r="A62" s="134"/>
      <c r="B62" s="146" t="s">
        <v>12</v>
      </c>
      <c r="C62" s="142" t="s">
        <v>220</v>
      </c>
      <c r="D62" s="142"/>
      <c r="E62" s="118">
        <v>54</v>
      </c>
      <c r="F62" s="75">
        <v>12</v>
      </c>
      <c r="G62" s="76">
        <v>1</v>
      </c>
      <c r="H62" s="76">
        <v>0</v>
      </c>
      <c r="I62" s="76">
        <v>0</v>
      </c>
      <c r="J62" s="76">
        <v>78</v>
      </c>
      <c r="K62" s="76">
        <v>0</v>
      </c>
      <c r="L62" s="76">
        <v>1</v>
      </c>
      <c r="M62" s="76">
        <v>0</v>
      </c>
      <c r="N62" s="76">
        <v>76</v>
      </c>
      <c r="O62" s="76">
        <v>1</v>
      </c>
      <c r="P62" s="76">
        <v>0</v>
      </c>
      <c r="Q62" s="76">
        <v>0</v>
      </c>
      <c r="R62" s="76">
        <v>0</v>
      </c>
      <c r="S62" s="76">
        <v>35</v>
      </c>
      <c r="T62" s="76">
        <v>0</v>
      </c>
      <c r="U62" s="76">
        <v>31</v>
      </c>
      <c r="V62" s="76">
        <v>4</v>
      </c>
      <c r="W62" s="76">
        <v>0</v>
      </c>
      <c r="X62" s="76">
        <v>0</v>
      </c>
      <c r="Y62" s="76">
        <v>0</v>
      </c>
      <c r="Z62" s="76">
        <v>0</v>
      </c>
      <c r="AA62" s="76">
        <v>0</v>
      </c>
      <c r="AB62" s="76">
        <v>0</v>
      </c>
      <c r="AC62" s="76">
        <v>15</v>
      </c>
      <c r="AD62" s="76">
        <v>3</v>
      </c>
      <c r="AE62" s="76">
        <v>2</v>
      </c>
      <c r="AF62" s="76">
        <v>9</v>
      </c>
      <c r="AG62" s="76">
        <v>1</v>
      </c>
      <c r="AH62" s="76">
        <v>17</v>
      </c>
      <c r="AI62" s="76">
        <v>67</v>
      </c>
      <c r="AJ62" s="76">
        <v>0</v>
      </c>
      <c r="AK62" s="76">
        <v>0</v>
      </c>
      <c r="AL62" s="76">
        <v>17</v>
      </c>
      <c r="AM62" s="76">
        <v>1</v>
      </c>
      <c r="AN62" s="76">
        <v>5</v>
      </c>
      <c r="AO62" s="76">
        <v>0</v>
      </c>
      <c r="AP62" s="76">
        <v>0</v>
      </c>
      <c r="AQ62" s="76">
        <v>0</v>
      </c>
      <c r="AR62" s="76">
        <v>3</v>
      </c>
      <c r="AS62" s="76">
        <v>4669524</v>
      </c>
      <c r="AT62" s="76">
        <v>0</v>
      </c>
      <c r="AU62" s="76">
        <v>0</v>
      </c>
      <c r="AV62" s="76">
        <v>0</v>
      </c>
      <c r="AW62" s="76">
        <v>0</v>
      </c>
      <c r="AX62" s="76">
        <v>0</v>
      </c>
      <c r="AY62" s="76">
        <v>0</v>
      </c>
      <c r="AZ62" s="76">
        <v>0</v>
      </c>
      <c r="BA62" s="76">
        <v>0</v>
      </c>
      <c r="BB62" s="76">
        <v>62</v>
      </c>
      <c r="BC62" s="76">
        <v>0</v>
      </c>
      <c r="BD62" s="76">
        <v>0</v>
      </c>
      <c r="BE62" s="76">
        <v>1</v>
      </c>
      <c r="BF62" s="76">
        <v>34</v>
      </c>
    </row>
    <row r="63" spans="1:58" s="74" customFormat="1" ht="23.25" customHeight="1">
      <c r="A63" s="134"/>
      <c r="B63" s="147"/>
      <c r="C63" s="142" t="s">
        <v>221</v>
      </c>
      <c r="D63" s="142"/>
      <c r="E63" s="118">
        <v>55</v>
      </c>
      <c r="F63" s="75">
        <v>0</v>
      </c>
      <c r="G63" s="76">
        <v>0</v>
      </c>
      <c r="H63" s="76">
        <v>0</v>
      </c>
      <c r="I63" s="76">
        <v>0</v>
      </c>
      <c r="J63" s="76">
        <v>0</v>
      </c>
      <c r="K63" s="76">
        <v>0</v>
      </c>
      <c r="L63" s="76">
        <v>0</v>
      </c>
      <c r="M63" s="76">
        <v>0</v>
      </c>
      <c r="N63" s="76">
        <v>0</v>
      </c>
      <c r="O63" s="76">
        <v>0</v>
      </c>
      <c r="P63" s="76">
        <v>0</v>
      </c>
      <c r="Q63" s="76">
        <v>0</v>
      </c>
      <c r="R63" s="76">
        <v>0</v>
      </c>
      <c r="S63" s="76">
        <v>0</v>
      </c>
      <c r="T63" s="76">
        <v>0</v>
      </c>
      <c r="U63" s="76">
        <v>0</v>
      </c>
      <c r="V63" s="76">
        <v>0</v>
      </c>
      <c r="W63" s="76">
        <v>0</v>
      </c>
      <c r="X63" s="76">
        <v>0</v>
      </c>
      <c r="Y63" s="76">
        <v>0</v>
      </c>
      <c r="Z63" s="76">
        <v>0</v>
      </c>
      <c r="AA63" s="76">
        <v>0</v>
      </c>
      <c r="AB63" s="76">
        <v>0</v>
      </c>
      <c r="AC63" s="76">
        <v>0</v>
      </c>
      <c r="AD63" s="76">
        <v>0</v>
      </c>
      <c r="AE63" s="76">
        <v>0</v>
      </c>
      <c r="AF63" s="76">
        <v>0</v>
      </c>
      <c r="AG63" s="76">
        <v>0</v>
      </c>
      <c r="AH63" s="76">
        <v>0</v>
      </c>
      <c r="AI63" s="76">
        <v>0</v>
      </c>
      <c r="AJ63" s="76">
        <v>0</v>
      </c>
      <c r="AK63" s="76">
        <v>0</v>
      </c>
      <c r="AL63" s="76">
        <v>0</v>
      </c>
      <c r="AM63" s="76">
        <v>0</v>
      </c>
      <c r="AN63" s="76">
        <v>0</v>
      </c>
      <c r="AO63" s="76">
        <v>0</v>
      </c>
      <c r="AP63" s="76">
        <v>0</v>
      </c>
      <c r="AQ63" s="76">
        <v>0</v>
      </c>
      <c r="AR63" s="76">
        <v>0</v>
      </c>
      <c r="AS63" s="76">
        <v>0</v>
      </c>
      <c r="AT63" s="76">
        <v>0</v>
      </c>
      <c r="AU63" s="76">
        <v>0</v>
      </c>
      <c r="AV63" s="76">
        <v>0</v>
      </c>
      <c r="AW63" s="76">
        <v>0</v>
      </c>
      <c r="AX63" s="76">
        <v>0</v>
      </c>
      <c r="AY63" s="76">
        <v>0</v>
      </c>
      <c r="AZ63" s="76">
        <v>0</v>
      </c>
      <c r="BA63" s="76">
        <v>0</v>
      </c>
      <c r="BB63" s="76">
        <v>0</v>
      </c>
      <c r="BC63" s="76">
        <v>0</v>
      </c>
      <c r="BD63" s="76">
        <v>0</v>
      </c>
      <c r="BE63" s="76">
        <v>0</v>
      </c>
      <c r="BF63" s="76">
        <v>0</v>
      </c>
    </row>
    <row r="64" spans="1:58" s="74" customFormat="1" ht="12">
      <c r="A64" s="134"/>
      <c r="B64" s="147"/>
      <c r="C64" s="142" t="s">
        <v>306</v>
      </c>
      <c r="D64" s="142"/>
      <c r="E64" s="118">
        <v>56</v>
      </c>
      <c r="F64" s="75">
        <v>0</v>
      </c>
      <c r="G64" s="76">
        <v>0</v>
      </c>
      <c r="H64" s="76">
        <v>0</v>
      </c>
      <c r="I64" s="76">
        <v>1</v>
      </c>
      <c r="J64" s="76">
        <v>4</v>
      </c>
      <c r="K64" s="76">
        <v>0</v>
      </c>
      <c r="L64" s="76">
        <v>0</v>
      </c>
      <c r="M64" s="76">
        <v>0</v>
      </c>
      <c r="N64" s="76">
        <v>5</v>
      </c>
      <c r="O64" s="76">
        <v>0</v>
      </c>
      <c r="P64" s="76">
        <v>0</v>
      </c>
      <c r="Q64" s="76">
        <v>0</v>
      </c>
      <c r="R64" s="76">
        <v>0</v>
      </c>
      <c r="S64" s="76">
        <v>3</v>
      </c>
      <c r="T64" s="76">
        <v>0</v>
      </c>
      <c r="U64" s="76">
        <v>3</v>
      </c>
      <c r="V64" s="76">
        <v>0</v>
      </c>
      <c r="W64" s="76">
        <v>0</v>
      </c>
      <c r="X64" s="76">
        <v>0</v>
      </c>
      <c r="Y64" s="76">
        <v>0</v>
      </c>
      <c r="Z64" s="76">
        <v>0</v>
      </c>
      <c r="AA64" s="76">
        <v>0</v>
      </c>
      <c r="AB64" s="76">
        <v>0</v>
      </c>
      <c r="AC64" s="76">
        <v>0</v>
      </c>
      <c r="AD64" s="76">
        <v>0</v>
      </c>
      <c r="AE64" s="76">
        <v>0</v>
      </c>
      <c r="AF64" s="76">
        <v>0</v>
      </c>
      <c r="AG64" s="76">
        <v>0</v>
      </c>
      <c r="AH64" s="76">
        <v>1</v>
      </c>
      <c r="AI64" s="76">
        <v>4</v>
      </c>
      <c r="AJ64" s="76">
        <v>0</v>
      </c>
      <c r="AK64" s="76">
        <v>0</v>
      </c>
      <c r="AL64" s="76">
        <v>1</v>
      </c>
      <c r="AM64" s="76">
        <v>0</v>
      </c>
      <c r="AN64" s="76">
        <v>0</v>
      </c>
      <c r="AO64" s="76">
        <v>0</v>
      </c>
      <c r="AP64" s="76">
        <v>0</v>
      </c>
      <c r="AQ64" s="76">
        <v>0</v>
      </c>
      <c r="AR64" s="76">
        <v>0</v>
      </c>
      <c r="AS64" s="76">
        <v>52270</v>
      </c>
      <c r="AT64" s="76">
        <v>0</v>
      </c>
      <c r="AU64" s="76">
        <v>0</v>
      </c>
      <c r="AV64" s="76">
        <v>0</v>
      </c>
      <c r="AW64" s="76">
        <v>0</v>
      </c>
      <c r="AX64" s="76">
        <v>0</v>
      </c>
      <c r="AY64" s="76">
        <v>0</v>
      </c>
      <c r="AZ64" s="76">
        <v>0</v>
      </c>
      <c r="BA64" s="76">
        <v>0</v>
      </c>
      <c r="BB64" s="76">
        <v>4</v>
      </c>
      <c r="BC64" s="76">
        <v>0</v>
      </c>
      <c r="BD64" s="76">
        <v>1</v>
      </c>
      <c r="BE64" s="76">
        <v>0</v>
      </c>
      <c r="BF64" s="76">
        <v>3</v>
      </c>
    </row>
    <row r="65" spans="1:58" s="74" customFormat="1" ht="12" customHeight="1">
      <c r="A65" s="134"/>
      <c r="B65" s="147"/>
      <c r="C65" s="142" t="s">
        <v>307</v>
      </c>
      <c r="D65" s="142"/>
      <c r="E65" s="118">
        <v>57</v>
      </c>
      <c r="F65" s="75">
        <v>1</v>
      </c>
      <c r="G65" s="76">
        <v>0</v>
      </c>
      <c r="H65" s="76">
        <v>0</v>
      </c>
      <c r="I65" s="76">
        <v>0</v>
      </c>
      <c r="J65" s="76">
        <v>13</v>
      </c>
      <c r="K65" s="76">
        <v>0</v>
      </c>
      <c r="L65" s="76">
        <v>0</v>
      </c>
      <c r="M65" s="76">
        <v>0</v>
      </c>
      <c r="N65" s="76">
        <v>13</v>
      </c>
      <c r="O65" s="76">
        <v>0</v>
      </c>
      <c r="P65" s="76">
        <v>0</v>
      </c>
      <c r="Q65" s="76">
        <v>0</v>
      </c>
      <c r="R65" s="76">
        <v>0</v>
      </c>
      <c r="S65" s="76">
        <v>8</v>
      </c>
      <c r="T65" s="76">
        <v>0</v>
      </c>
      <c r="U65" s="76">
        <v>7</v>
      </c>
      <c r="V65" s="76">
        <v>1</v>
      </c>
      <c r="W65" s="76">
        <v>0</v>
      </c>
      <c r="X65" s="76">
        <v>0</v>
      </c>
      <c r="Y65" s="76">
        <v>0</v>
      </c>
      <c r="Z65" s="76">
        <v>0</v>
      </c>
      <c r="AA65" s="76">
        <v>0</v>
      </c>
      <c r="AB65" s="76">
        <v>0</v>
      </c>
      <c r="AC65" s="76">
        <v>4</v>
      </c>
      <c r="AD65" s="76">
        <v>1</v>
      </c>
      <c r="AE65" s="76">
        <v>1</v>
      </c>
      <c r="AF65" s="76">
        <v>2</v>
      </c>
      <c r="AG65" s="76">
        <v>0</v>
      </c>
      <c r="AH65" s="76">
        <v>0</v>
      </c>
      <c r="AI65" s="76">
        <v>12</v>
      </c>
      <c r="AJ65" s="76">
        <v>0</v>
      </c>
      <c r="AK65" s="76">
        <v>0</v>
      </c>
      <c r="AL65" s="76">
        <v>1</v>
      </c>
      <c r="AM65" s="76">
        <v>0</v>
      </c>
      <c r="AN65" s="76">
        <v>1</v>
      </c>
      <c r="AO65" s="76">
        <v>0</v>
      </c>
      <c r="AP65" s="76">
        <v>0</v>
      </c>
      <c r="AQ65" s="76">
        <v>0</v>
      </c>
      <c r="AR65" s="76">
        <v>2</v>
      </c>
      <c r="AS65" s="76">
        <v>0</v>
      </c>
      <c r="AT65" s="76">
        <v>0</v>
      </c>
      <c r="AU65" s="76">
        <v>0</v>
      </c>
      <c r="AV65" s="76">
        <v>0</v>
      </c>
      <c r="AW65" s="76">
        <v>0</v>
      </c>
      <c r="AX65" s="76">
        <v>0</v>
      </c>
      <c r="AY65" s="76">
        <v>0</v>
      </c>
      <c r="AZ65" s="76">
        <v>0</v>
      </c>
      <c r="BA65" s="76">
        <v>0</v>
      </c>
      <c r="BB65" s="76">
        <v>12</v>
      </c>
      <c r="BC65" s="76">
        <v>0</v>
      </c>
      <c r="BD65" s="76">
        <v>0</v>
      </c>
      <c r="BE65" s="76">
        <v>0</v>
      </c>
      <c r="BF65" s="76">
        <v>9</v>
      </c>
    </row>
    <row r="66" spans="1:58" s="74" customFormat="1" ht="24.75" customHeight="1">
      <c r="A66" s="134"/>
      <c r="B66" s="147"/>
      <c r="C66" s="144" t="s">
        <v>308</v>
      </c>
      <c r="D66" s="145"/>
      <c r="E66" s="118">
        <v>58</v>
      </c>
      <c r="F66" s="75">
        <v>0</v>
      </c>
      <c r="G66" s="76">
        <v>0</v>
      </c>
      <c r="H66" s="76">
        <v>0</v>
      </c>
      <c r="I66" s="76">
        <v>0</v>
      </c>
      <c r="J66" s="76">
        <v>1</v>
      </c>
      <c r="K66" s="76">
        <v>0</v>
      </c>
      <c r="L66" s="76">
        <v>0</v>
      </c>
      <c r="M66" s="76">
        <v>0</v>
      </c>
      <c r="N66" s="76">
        <v>1</v>
      </c>
      <c r="O66" s="76">
        <v>0</v>
      </c>
      <c r="P66" s="76">
        <v>0</v>
      </c>
      <c r="Q66" s="76">
        <v>0</v>
      </c>
      <c r="R66" s="76">
        <v>0</v>
      </c>
      <c r="S66" s="76">
        <v>1</v>
      </c>
      <c r="T66" s="76">
        <v>0</v>
      </c>
      <c r="U66" s="76">
        <v>1</v>
      </c>
      <c r="V66" s="76">
        <v>0</v>
      </c>
      <c r="W66" s="76">
        <v>0</v>
      </c>
      <c r="X66" s="76">
        <v>0</v>
      </c>
      <c r="Y66" s="76">
        <v>0</v>
      </c>
      <c r="Z66" s="76">
        <v>0</v>
      </c>
      <c r="AA66" s="76">
        <v>0</v>
      </c>
      <c r="AB66" s="76">
        <v>0</v>
      </c>
      <c r="AC66" s="76">
        <v>0</v>
      </c>
      <c r="AD66" s="76">
        <v>0</v>
      </c>
      <c r="AE66" s="76">
        <v>0</v>
      </c>
      <c r="AF66" s="76">
        <v>0</v>
      </c>
      <c r="AG66" s="76">
        <v>0</v>
      </c>
      <c r="AH66" s="76">
        <v>0</v>
      </c>
      <c r="AI66" s="76">
        <v>1</v>
      </c>
      <c r="AJ66" s="76">
        <v>0</v>
      </c>
      <c r="AK66" s="76">
        <v>0</v>
      </c>
      <c r="AL66" s="76">
        <v>0</v>
      </c>
      <c r="AM66" s="76">
        <v>0</v>
      </c>
      <c r="AN66" s="76">
        <v>0</v>
      </c>
      <c r="AO66" s="76">
        <v>1</v>
      </c>
      <c r="AP66" s="76">
        <v>0</v>
      </c>
      <c r="AQ66" s="76">
        <v>1</v>
      </c>
      <c r="AR66" s="76">
        <v>1</v>
      </c>
      <c r="AS66" s="76">
        <v>0</v>
      </c>
      <c r="AT66" s="76">
        <v>0</v>
      </c>
      <c r="AU66" s="76">
        <v>0</v>
      </c>
      <c r="AV66" s="76">
        <v>0</v>
      </c>
      <c r="AW66" s="76">
        <v>0</v>
      </c>
      <c r="AX66" s="76">
        <v>0</v>
      </c>
      <c r="AY66" s="76">
        <v>0</v>
      </c>
      <c r="AZ66" s="76">
        <v>0</v>
      </c>
      <c r="BA66" s="76">
        <v>0</v>
      </c>
      <c r="BB66" s="76">
        <v>1</v>
      </c>
      <c r="BC66" s="76">
        <v>0</v>
      </c>
      <c r="BD66" s="76">
        <v>1</v>
      </c>
      <c r="BE66" s="76">
        <v>0</v>
      </c>
      <c r="BF66" s="76">
        <v>1</v>
      </c>
    </row>
    <row r="67" spans="1:58" s="74" customFormat="1" ht="12">
      <c r="A67" s="134"/>
      <c r="B67" s="147"/>
      <c r="C67" s="136" t="s">
        <v>309</v>
      </c>
      <c r="D67" s="137"/>
      <c r="E67" s="118">
        <v>59</v>
      </c>
      <c r="F67" s="75">
        <v>0</v>
      </c>
      <c r="G67" s="76">
        <v>0</v>
      </c>
      <c r="H67" s="76">
        <v>0</v>
      </c>
      <c r="I67" s="76">
        <v>0</v>
      </c>
      <c r="J67" s="76">
        <v>0</v>
      </c>
      <c r="K67" s="76">
        <v>0</v>
      </c>
      <c r="L67" s="76">
        <v>0</v>
      </c>
      <c r="M67" s="76">
        <v>0</v>
      </c>
      <c r="N67" s="76">
        <v>0</v>
      </c>
      <c r="O67" s="76">
        <v>0</v>
      </c>
      <c r="P67" s="76">
        <v>0</v>
      </c>
      <c r="Q67" s="76">
        <v>0</v>
      </c>
      <c r="R67" s="76">
        <v>0</v>
      </c>
      <c r="S67" s="76">
        <v>0</v>
      </c>
      <c r="T67" s="76">
        <v>0</v>
      </c>
      <c r="U67" s="76">
        <v>0</v>
      </c>
      <c r="V67" s="76">
        <v>0</v>
      </c>
      <c r="W67" s="76">
        <v>0</v>
      </c>
      <c r="X67" s="76">
        <v>0</v>
      </c>
      <c r="Y67" s="76">
        <v>0</v>
      </c>
      <c r="Z67" s="76">
        <v>0</v>
      </c>
      <c r="AA67" s="76">
        <v>0</v>
      </c>
      <c r="AB67" s="76">
        <v>0</v>
      </c>
      <c r="AC67" s="76">
        <v>0</v>
      </c>
      <c r="AD67" s="76">
        <v>0</v>
      </c>
      <c r="AE67" s="76">
        <v>0</v>
      </c>
      <c r="AF67" s="76">
        <v>0</v>
      </c>
      <c r="AG67" s="76">
        <v>0</v>
      </c>
      <c r="AH67" s="76">
        <v>0</v>
      </c>
      <c r="AI67" s="76">
        <v>0</v>
      </c>
      <c r="AJ67" s="76">
        <v>0</v>
      </c>
      <c r="AK67" s="76">
        <v>0</v>
      </c>
      <c r="AL67" s="76">
        <v>0</v>
      </c>
      <c r="AM67" s="76">
        <v>0</v>
      </c>
      <c r="AN67" s="76">
        <v>0</v>
      </c>
      <c r="AO67" s="76">
        <v>0</v>
      </c>
      <c r="AP67" s="76">
        <v>0</v>
      </c>
      <c r="AQ67" s="76">
        <v>0</v>
      </c>
      <c r="AR67" s="76">
        <v>0</v>
      </c>
      <c r="AS67" s="76">
        <v>0</v>
      </c>
      <c r="AT67" s="76">
        <v>0</v>
      </c>
      <c r="AU67" s="76">
        <v>0</v>
      </c>
      <c r="AV67" s="76">
        <v>0</v>
      </c>
      <c r="AW67" s="76">
        <v>0</v>
      </c>
      <c r="AX67" s="76">
        <v>0</v>
      </c>
      <c r="AY67" s="76">
        <v>0</v>
      </c>
      <c r="AZ67" s="76">
        <v>0</v>
      </c>
      <c r="BA67" s="76">
        <v>0</v>
      </c>
      <c r="BB67" s="76">
        <v>0</v>
      </c>
      <c r="BC67" s="76">
        <v>0</v>
      </c>
      <c r="BD67" s="76">
        <v>0</v>
      </c>
      <c r="BE67" s="76">
        <v>0</v>
      </c>
      <c r="BF67" s="76">
        <v>0</v>
      </c>
    </row>
    <row r="68" spans="1:58" s="74" customFormat="1" ht="12" customHeight="1">
      <c r="A68" s="134"/>
      <c r="B68" s="147"/>
      <c r="C68" s="138" t="s">
        <v>310</v>
      </c>
      <c r="D68" s="139"/>
      <c r="E68" s="118">
        <v>60</v>
      </c>
      <c r="F68" s="75">
        <v>7</v>
      </c>
      <c r="G68" s="76">
        <v>1</v>
      </c>
      <c r="H68" s="76">
        <v>0</v>
      </c>
      <c r="I68" s="76">
        <v>0</v>
      </c>
      <c r="J68" s="76">
        <v>39</v>
      </c>
      <c r="K68" s="76">
        <v>0</v>
      </c>
      <c r="L68" s="76">
        <v>1</v>
      </c>
      <c r="M68" s="76">
        <v>0</v>
      </c>
      <c r="N68" s="76">
        <v>33</v>
      </c>
      <c r="O68" s="76">
        <v>5</v>
      </c>
      <c r="P68" s="76">
        <v>0</v>
      </c>
      <c r="Q68" s="76">
        <v>0</v>
      </c>
      <c r="R68" s="76">
        <v>0</v>
      </c>
      <c r="S68" s="76">
        <v>26</v>
      </c>
      <c r="T68" s="76">
        <v>0</v>
      </c>
      <c r="U68" s="76">
        <v>26</v>
      </c>
      <c r="V68" s="76">
        <v>0</v>
      </c>
      <c r="W68" s="76">
        <v>0</v>
      </c>
      <c r="X68" s="76">
        <v>0</v>
      </c>
      <c r="Y68" s="76">
        <v>0</v>
      </c>
      <c r="Z68" s="76">
        <v>0</v>
      </c>
      <c r="AA68" s="76">
        <v>0</v>
      </c>
      <c r="AB68" s="76">
        <v>0</v>
      </c>
      <c r="AC68" s="76">
        <v>2</v>
      </c>
      <c r="AD68" s="76">
        <v>0</v>
      </c>
      <c r="AE68" s="76">
        <v>0</v>
      </c>
      <c r="AF68" s="76">
        <v>2</v>
      </c>
      <c r="AG68" s="76">
        <v>0</v>
      </c>
      <c r="AH68" s="76">
        <v>3</v>
      </c>
      <c r="AI68" s="76">
        <v>31</v>
      </c>
      <c r="AJ68" s="76">
        <v>27</v>
      </c>
      <c r="AK68" s="76">
        <v>0</v>
      </c>
      <c r="AL68" s="76">
        <v>10</v>
      </c>
      <c r="AM68" s="76">
        <v>0</v>
      </c>
      <c r="AN68" s="76">
        <v>0</v>
      </c>
      <c r="AO68" s="76">
        <v>0</v>
      </c>
      <c r="AP68" s="76">
        <v>0</v>
      </c>
      <c r="AQ68" s="76">
        <v>0</v>
      </c>
      <c r="AR68" s="76">
        <v>0</v>
      </c>
      <c r="AS68" s="76">
        <v>10680503.67</v>
      </c>
      <c r="AT68" s="76">
        <v>0</v>
      </c>
      <c r="AU68" s="76">
        <v>0</v>
      </c>
      <c r="AV68" s="76">
        <v>0</v>
      </c>
      <c r="AW68" s="76">
        <v>0</v>
      </c>
      <c r="AX68" s="76">
        <v>0</v>
      </c>
      <c r="AY68" s="76">
        <v>0</v>
      </c>
      <c r="AZ68" s="76">
        <v>0</v>
      </c>
      <c r="BA68" s="76">
        <v>0</v>
      </c>
      <c r="BB68" s="76">
        <v>4</v>
      </c>
      <c r="BC68" s="76">
        <v>0</v>
      </c>
      <c r="BD68" s="76">
        <v>0</v>
      </c>
      <c r="BE68" s="76">
        <v>0</v>
      </c>
      <c r="BF68" s="76">
        <v>2</v>
      </c>
    </row>
    <row r="69" spans="1:58" s="74" customFormat="1" ht="12" customHeight="1">
      <c r="A69" s="134"/>
      <c r="B69" s="148"/>
      <c r="C69" s="138" t="s">
        <v>311</v>
      </c>
      <c r="D69" s="139"/>
      <c r="E69" s="118">
        <v>61</v>
      </c>
      <c r="F69" s="75">
        <v>5</v>
      </c>
      <c r="G69" s="76">
        <v>0</v>
      </c>
      <c r="H69" s="76">
        <v>0</v>
      </c>
      <c r="I69" s="76">
        <v>0</v>
      </c>
      <c r="J69" s="76">
        <v>5</v>
      </c>
      <c r="K69" s="76">
        <v>0</v>
      </c>
      <c r="L69" s="76">
        <v>0</v>
      </c>
      <c r="M69" s="76">
        <v>0</v>
      </c>
      <c r="N69" s="76">
        <v>5</v>
      </c>
      <c r="O69" s="76">
        <v>0</v>
      </c>
      <c r="P69" s="76">
        <v>0</v>
      </c>
      <c r="Q69" s="76">
        <v>0</v>
      </c>
      <c r="R69" s="76">
        <v>0</v>
      </c>
      <c r="S69" s="76">
        <v>4</v>
      </c>
      <c r="T69" s="76">
        <v>0</v>
      </c>
      <c r="U69" s="76">
        <v>2</v>
      </c>
      <c r="V69" s="76">
        <v>2</v>
      </c>
      <c r="W69" s="76">
        <v>0</v>
      </c>
      <c r="X69" s="76">
        <v>0</v>
      </c>
      <c r="Y69" s="76">
        <v>0</v>
      </c>
      <c r="Z69" s="76">
        <v>0</v>
      </c>
      <c r="AA69" s="76">
        <v>0</v>
      </c>
      <c r="AB69" s="76">
        <v>0</v>
      </c>
      <c r="AC69" s="76">
        <v>3</v>
      </c>
      <c r="AD69" s="76">
        <v>0</v>
      </c>
      <c r="AE69" s="76">
        <v>2</v>
      </c>
      <c r="AF69" s="76">
        <v>1</v>
      </c>
      <c r="AG69" s="76">
        <v>0</v>
      </c>
      <c r="AH69" s="76">
        <v>1</v>
      </c>
      <c r="AI69" s="76">
        <v>8</v>
      </c>
      <c r="AJ69" s="76">
        <v>0</v>
      </c>
      <c r="AK69" s="76">
        <v>0</v>
      </c>
      <c r="AL69" s="76">
        <v>2</v>
      </c>
      <c r="AM69" s="76">
        <v>0</v>
      </c>
      <c r="AN69" s="76">
        <v>0</v>
      </c>
      <c r="AO69" s="76">
        <v>0</v>
      </c>
      <c r="AP69" s="76">
        <v>0</v>
      </c>
      <c r="AQ69" s="76">
        <v>0</v>
      </c>
      <c r="AR69" s="76">
        <v>2</v>
      </c>
      <c r="AS69" s="76">
        <v>0</v>
      </c>
      <c r="AT69" s="76">
        <v>0</v>
      </c>
      <c r="AU69" s="76">
        <v>0</v>
      </c>
      <c r="AV69" s="76">
        <v>0</v>
      </c>
      <c r="AW69" s="76">
        <v>0</v>
      </c>
      <c r="AX69" s="76">
        <v>0</v>
      </c>
      <c r="AY69" s="76">
        <v>0</v>
      </c>
      <c r="AZ69" s="76">
        <v>0</v>
      </c>
      <c r="BA69" s="76">
        <v>0</v>
      </c>
      <c r="BB69" s="76">
        <v>8</v>
      </c>
      <c r="BC69" s="76">
        <v>0</v>
      </c>
      <c r="BD69" s="76">
        <v>0</v>
      </c>
      <c r="BE69" s="76">
        <v>0</v>
      </c>
      <c r="BF69" s="76">
        <v>5</v>
      </c>
    </row>
    <row r="70" spans="1:58" s="74" customFormat="1" ht="12">
      <c r="A70" s="134"/>
      <c r="B70" s="141" t="s">
        <v>71</v>
      </c>
      <c r="C70" s="141"/>
      <c r="D70" s="141"/>
      <c r="E70" s="118">
        <v>62</v>
      </c>
      <c r="F70" s="75">
        <v>27</v>
      </c>
      <c r="G70" s="76">
        <v>8</v>
      </c>
      <c r="H70" s="76">
        <v>0</v>
      </c>
      <c r="I70" s="76">
        <v>0</v>
      </c>
      <c r="J70" s="76">
        <v>111</v>
      </c>
      <c r="K70" s="76">
        <v>0</v>
      </c>
      <c r="L70" s="76">
        <v>9</v>
      </c>
      <c r="M70" s="76">
        <v>0</v>
      </c>
      <c r="N70" s="76">
        <v>96</v>
      </c>
      <c r="O70" s="76">
        <v>6</v>
      </c>
      <c r="P70" s="76">
        <v>0</v>
      </c>
      <c r="Q70" s="76">
        <v>0</v>
      </c>
      <c r="R70" s="76">
        <v>0</v>
      </c>
      <c r="S70" s="76">
        <v>53</v>
      </c>
      <c r="T70" s="76">
        <v>0</v>
      </c>
      <c r="U70" s="76">
        <v>32</v>
      </c>
      <c r="V70" s="76">
        <v>21</v>
      </c>
      <c r="W70" s="76">
        <v>0</v>
      </c>
      <c r="X70" s="76">
        <v>0</v>
      </c>
      <c r="Y70" s="76">
        <v>0</v>
      </c>
      <c r="Z70" s="76">
        <v>0</v>
      </c>
      <c r="AA70" s="76">
        <v>0</v>
      </c>
      <c r="AB70" s="76">
        <v>3</v>
      </c>
      <c r="AC70" s="76">
        <v>12</v>
      </c>
      <c r="AD70" s="76">
        <v>3</v>
      </c>
      <c r="AE70" s="76">
        <v>2</v>
      </c>
      <c r="AF70" s="76">
        <v>6</v>
      </c>
      <c r="AG70" s="76">
        <v>1</v>
      </c>
      <c r="AH70" s="76">
        <v>20</v>
      </c>
      <c r="AI70" s="76">
        <v>88</v>
      </c>
      <c r="AJ70" s="76">
        <v>0</v>
      </c>
      <c r="AK70" s="76">
        <v>0</v>
      </c>
      <c r="AL70" s="76">
        <v>32</v>
      </c>
      <c r="AM70" s="76">
        <v>0</v>
      </c>
      <c r="AN70" s="76">
        <v>11</v>
      </c>
      <c r="AO70" s="76">
        <v>2</v>
      </c>
      <c r="AP70" s="76">
        <v>0</v>
      </c>
      <c r="AQ70" s="76">
        <v>2</v>
      </c>
      <c r="AR70" s="76">
        <v>47</v>
      </c>
      <c r="AS70" s="76">
        <v>629036</v>
      </c>
      <c r="AT70" s="76">
        <v>0</v>
      </c>
      <c r="AU70" s="76">
        <v>0</v>
      </c>
      <c r="AV70" s="76">
        <v>0</v>
      </c>
      <c r="AW70" s="76">
        <v>0</v>
      </c>
      <c r="AX70" s="76">
        <v>0</v>
      </c>
      <c r="AY70" s="76">
        <v>0</v>
      </c>
      <c r="AZ70" s="76">
        <v>0</v>
      </c>
      <c r="BA70" s="76">
        <v>0</v>
      </c>
      <c r="BB70" s="76">
        <v>86</v>
      </c>
      <c r="BC70" s="76">
        <v>0</v>
      </c>
      <c r="BD70" s="76">
        <v>2</v>
      </c>
      <c r="BE70" s="76">
        <v>0</v>
      </c>
      <c r="BF70" s="76">
        <v>20</v>
      </c>
    </row>
    <row r="71" spans="1:58" s="74" customFormat="1" ht="24" customHeight="1">
      <c r="A71" s="134"/>
      <c r="B71" s="143" t="s">
        <v>72</v>
      </c>
      <c r="C71" s="142" t="s">
        <v>222</v>
      </c>
      <c r="D71" s="142"/>
      <c r="E71" s="118">
        <v>63</v>
      </c>
      <c r="F71" s="75">
        <v>2</v>
      </c>
      <c r="G71" s="76">
        <v>0</v>
      </c>
      <c r="H71" s="76">
        <v>0</v>
      </c>
      <c r="I71" s="76">
        <v>0</v>
      </c>
      <c r="J71" s="76">
        <v>10</v>
      </c>
      <c r="K71" s="76">
        <v>0</v>
      </c>
      <c r="L71" s="76">
        <v>0</v>
      </c>
      <c r="M71" s="76">
        <v>0</v>
      </c>
      <c r="N71" s="76">
        <v>8</v>
      </c>
      <c r="O71" s="76">
        <v>2</v>
      </c>
      <c r="P71" s="76">
        <v>0</v>
      </c>
      <c r="Q71" s="76">
        <v>0</v>
      </c>
      <c r="R71" s="76">
        <v>0</v>
      </c>
      <c r="S71" s="76">
        <v>3</v>
      </c>
      <c r="T71" s="76">
        <v>0</v>
      </c>
      <c r="U71" s="76">
        <v>3</v>
      </c>
      <c r="V71" s="76">
        <v>0</v>
      </c>
      <c r="W71" s="76">
        <v>0</v>
      </c>
      <c r="X71" s="76">
        <v>0</v>
      </c>
      <c r="Y71" s="76">
        <v>0</v>
      </c>
      <c r="Z71" s="76">
        <v>0</v>
      </c>
      <c r="AA71" s="76">
        <v>0</v>
      </c>
      <c r="AB71" s="76">
        <v>1</v>
      </c>
      <c r="AC71" s="76">
        <v>0</v>
      </c>
      <c r="AD71" s="76">
        <v>0</v>
      </c>
      <c r="AE71" s="76">
        <v>0</v>
      </c>
      <c r="AF71" s="76">
        <v>0</v>
      </c>
      <c r="AG71" s="76">
        <v>0</v>
      </c>
      <c r="AH71" s="76">
        <v>3</v>
      </c>
      <c r="AI71" s="76">
        <v>7</v>
      </c>
      <c r="AJ71" s="76">
        <v>0</v>
      </c>
      <c r="AK71" s="76">
        <v>0</v>
      </c>
      <c r="AL71" s="76">
        <v>3</v>
      </c>
      <c r="AM71" s="76">
        <v>0</v>
      </c>
      <c r="AN71" s="76">
        <v>0</v>
      </c>
      <c r="AO71" s="76">
        <v>1</v>
      </c>
      <c r="AP71" s="76">
        <v>0</v>
      </c>
      <c r="AQ71" s="76">
        <v>1</v>
      </c>
      <c r="AR71" s="76">
        <v>3</v>
      </c>
      <c r="AS71" s="76">
        <v>377052</v>
      </c>
      <c r="AT71" s="76">
        <v>0</v>
      </c>
      <c r="AU71" s="76">
        <v>0</v>
      </c>
      <c r="AV71" s="76">
        <v>0</v>
      </c>
      <c r="AW71" s="76">
        <v>0</v>
      </c>
      <c r="AX71" s="76">
        <v>0</v>
      </c>
      <c r="AY71" s="76">
        <v>0</v>
      </c>
      <c r="AZ71" s="76">
        <v>0</v>
      </c>
      <c r="BA71" s="76">
        <v>0</v>
      </c>
      <c r="BB71" s="76">
        <v>7</v>
      </c>
      <c r="BC71" s="76">
        <v>0</v>
      </c>
      <c r="BD71" s="76">
        <v>0</v>
      </c>
      <c r="BE71" s="76">
        <v>0</v>
      </c>
      <c r="BF71" s="76">
        <v>0</v>
      </c>
    </row>
    <row r="72" spans="1:58" s="74" customFormat="1" ht="18.75" customHeight="1">
      <c r="A72" s="134"/>
      <c r="B72" s="143"/>
      <c r="C72" s="144" t="s">
        <v>312</v>
      </c>
      <c r="D72" s="145"/>
      <c r="E72" s="118">
        <v>64</v>
      </c>
      <c r="F72" s="75">
        <v>0</v>
      </c>
      <c r="G72" s="76">
        <v>0</v>
      </c>
      <c r="H72" s="76">
        <v>0</v>
      </c>
      <c r="I72" s="76">
        <v>0</v>
      </c>
      <c r="J72" s="76">
        <v>0</v>
      </c>
      <c r="K72" s="76">
        <v>0</v>
      </c>
      <c r="L72" s="76">
        <v>0</v>
      </c>
      <c r="M72" s="76">
        <v>0</v>
      </c>
      <c r="N72" s="76">
        <v>0</v>
      </c>
      <c r="O72" s="76">
        <v>0</v>
      </c>
      <c r="P72" s="76">
        <v>0</v>
      </c>
      <c r="Q72" s="76">
        <v>0</v>
      </c>
      <c r="R72" s="76">
        <v>0</v>
      </c>
      <c r="S72" s="76">
        <v>0</v>
      </c>
      <c r="T72" s="76">
        <v>0</v>
      </c>
      <c r="U72" s="76">
        <v>0</v>
      </c>
      <c r="V72" s="76">
        <v>0</v>
      </c>
      <c r="W72" s="76">
        <v>0</v>
      </c>
      <c r="X72" s="76">
        <v>0</v>
      </c>
      <c r="Y72" s="76">
        <v>0</v>
      </c>
      <c r="Z72" s="76">
        <v>0</v>
      </c>
      <c r="AA72" s="76">
        <v>0</v>
      </c>
      <c r="AB72" s="76">
        <v>0</v>
      </c>
      <c r="AC72" s="76">
        <v>0</v>
      </c>
      <c r="AD72" s="76">
        <v>0</v>
      </c>
      <c r="AE72" s="76">
        <v>0</v>
      </c>
      <c r="AF72" s="76">
        <v>0</v>
      </c>
      <c r="AG72" s="76">
        <v>0</v>
      </c>
      <c r="AH72" s="76">
        <v>0</v>
      </c>
      <c r="AI72" s="76">
        <v>0</v>
      </c>
      <c r="AJ72" s="76">
        <v>0</v>
      </c>
      <c r="AK72" s="76">
        <v>0</v>
      </c>
      <c r="AL72" s="76">
        <v>0</v>
      </c>
      <c r="AM72" s="76">
        <v>0</v>
      </c>
      <c r="AN72" s="76">
        <v>0</v>
      </c>
      <c r="AO72" s="76">
        <v>0</v>
      </c>
      <c r="AP72" s="76">
        <v>0</v>
      </c>
      <c r="AQ72" s="76">
        <v>0</v>
      </c>
      <c r="AR72" s="76">
        <v>0</v>
      </c>
      <c r="AS72" s="76">
        <v>0</v>
      </c>
      <c r="AT72" s="76">
        <v>0</v>
      </c>
      <c r="AU72" s="76">
        <v>0</v>
      </c>
      <c r="AV72" s="76">
        <v>0</v>
      </c>
      <c r="AW72" s="76">
        <v>0</v>
      </c>
      <c r="AX72" s="76">
        <v>0</v>
      </c>
      <c r="AY72" s="76">
        <v>0</v>
      </c>
      <c r="AZ72" s="76">
        <v>0</v>
      </c>
      <c r="BA72" s="76">
        <v>0</v>
      </c>
      <c r="BB72" s="76">
        <v>0</v>
      </c>
      <c r="BC72" s="76">
        <v>0</v>
      </c>
      <c r="BD72" s="76">
        <v>0</v>
      </c>
      <c r="BE72" s="76">
        <v>0</v>
      </c>
      <c r="BF72" s="76">
        <v>0</v>
      </c>
    </row>
    <row r="73" spans="1:58" s="74" customFormat="1" ht="24.75" customHeight="1">
      <c r="A73" s="134"/>
      <c r="B73" s="143"/>
      <c r="C73" s="144" t="s">
        <v>313</v>
      </c>
      <c r="D73" s="145"/>
      <c r="E73" s="118">
        <v>65</v>
      </c>
      <c r="F73" s="75">
        <v>8</v>
      </c>
      <c r="G73" s="76">
        <v>7</v>
      </c>
      <c r="H73" s="76">
        <v>0</v>
      </c>
      <c r="I73" s="76">
        <v>0</v>
      </c>
      <c r="J73" s="76">
        <v>28</v>
      </c>
      <c r="K73" s="76">
        <v>0</v>
      </c>
      <c r="L73" s="76">
        <v>2</v>
      </c>
      <c r="M73" s="76">
        <v>0</v>
      </c>
      <c r="N73" s="76">
        <v>26</v>
      </c>
      <c r="O73" s="76">
        <v>0</v>
      </c>
      <c r="P73" s="76">
        <v>0</v>
      </c>
      <c r="Q73" s="76">
        <v>0</v>
      </c>
      <c r="R73" s="76">
        <v>0</v>
      </c>
      <c r="S73" s="76">
        <v>29</v>
      </c>
      <c r="T73" s="76">
        <v>0</v>
      </c>
      <c r="U73" s="76">
        <v>18</v>
      </c>
      <c r="V73" s="76">
        <v>11</v>
      </c>
      <c r="W73" s="76">
        <v>0</v>
      </c>
      <c r="X73" s="76">
        <v>0</v>
      </c>
      <c r="Y73" s="76">
        <v>0</v>
      </c>
      <c r="Z73" s="76">
        <v>0</v>
      </c>
      <c r="AA73" s="76">
        <v>0</v>
      </c>
      <c r="AB73" s="76">
        <v>2</v>
      </c>
      <c r="AC73" s="76">
        <v>2</v>
      </c>
      <c r="AD73" s="76">
        <v>0</v>
      </c>
      <c r="AE73" s="76">
        <v>0</v>
      </c>
      <c r="AF73" s="76">
        <v>1</v>
      </c>
      <c r="AG73" s="76">
        <v>1</v>
      </c>
      <c r="AH73" s="76">
        <v>3</v>
      </c>
      <c r="AI73" s="76">
        <v>36</v>
      </c>
      <c r="AJ73" s="76">
        <v>0</v>
      </c>
      <c r="AK73" s="76">
        <v>0</v>
      </c>
      <c r="AL73" s="76">
        <v>3</v>
      </c>
      <c r="AM73" s="76">
        <v>0</v>
      </c>
      <c r="AN73" s="76">
        <v>2</v>
      </c>
      <c r="AO73" s="76">
        <v>1</v>
      </c>
      <c r="AP73" s="76">
        <v>0</v>
      </c>
      <c r="AQ73" s="76">
        <v>1</v>
      </c>
      <c r="AR73" s="76">
        <v>27</v>
      </c>
      <c r="AS73" s="76">
        <v>110757</v>
      </c>
      <c r="AT73" s="76">
        <v>0</v>
      </c>
      <c r="AU73" s="76">
        <v>0</v>
      </c>
      <c r="AV73" s="76">
        <v>0</v>
      </c>
      <c r="AW73" s="76">
        <v>0</v>
      </c>
      <c r="AX73" s="76">
        <v>0</v>
      </c>
      <c r="AY73" s="76">
        <v>0</v>
      </c>
      <c r="AZ73" s="76">
        <v>0</v>
      </c>
      <c r="BA73" s="76">
        <v>0</v>
      </c>
      <c r="BB73" s="76">
        <v>35</v>
      </c>
      <c r="BC73" s="76">
        <v>0</v>
      </c>
      <c r="BD73" s="76">
        <v>1</v>
      </c>
      <c r="BE73" s="76">
        <v>0</v>
      </c>
      <c r="BF73" s="76">
        <v>1</v>
      </c>
    </row>
    <row r="74" spans="1:58" s="74" customFormat="1" ht="41.25" customHeight="1">
      <c r="A74" s="134"/>
      <c r="B74" s="141" t="s">
        <v>137</v>
      </c>
      <c r="C74" s="141"/>
      <c r="D74" s="141"/>
      <c r="E74" s="118">
        <v>66</v>
      </c>
      <c r="F74" s="75">
        <v>653</v>
      </c>
      <c r="G74" s="76">
        <v>240</v>
      </c>
      <c r="H74" s="76">
        <v>0</v>
      </c>
      <c r="I74" s="76">
        <v>35</v>
      </c>
      <c r="J74" s="76">
        <v>4695</v>
      </c>
      <c r="K74" s="76">
        <v>3</v>
      </c>
      <c r="L74" s="76">
        <v>62</v>
      </c>
      <c r="M74" s="76">
        <v>0</v>
      </c>
      <c r="N74" s="76">
        <v>4627</v>
      </c>
      <c r="O74" s="76">
        <v>38</v>
      </c>
      <c r="P74" s="76">
        <v>0</v>
      </c>
      <c r="Q74" s="76">
        <v>0</v>
      </c>
      <c r="R74" s="76">
        <v>0</v>
      </c>
      <c r="S74" s="76">
        <v>4290</v>
      </c>
      <c r="T74" s="76">
        <v>0</v>
      </c>
      <c r="U74" s="76">
        <v>3934</v>
      </c>
      <c r="V74" s="76">
        <v>356</v>
      </c>
      <c r="W74" s="76">
        <v>0</v>
      </c>
      <c r="X74" s="76">
        <v>0</v>
      </c>
      <c r="Y74" s="76">
        <v>0</v>
      </c>
      <c r="Z74" s="76">
        <v>0</v>
      </c>
      <c r="AA74" s="76">
        <v>99</v>
      </c>
      <c r="AB74" s="76">
        <v>30</v>
      </c>
      <c r="AC74" s="76">
        <v>304</v>
      </c>
      <c r="AD74" s="76">
        <v>110</v>
      </c>
      <c r="AE74" s="76">
        <v>30</v>
      </c>
      <c r="AF74" s="76">
        <v>146</v>
      </c>
      <c r="AG74" s="76">
        <v>1</v>
      </c>
      <c r="AH74" s="76">
        <v>167</v>
      </c>
      <c r="AI74" s="76">
        <v>4791</v>
      </c>
      <c r="AJ74" s="76">
        <v>3630</v>
      </c>
      <c r="AK74" s="76">
        <v>0</v>
      </c>
      <c r="AL74" s="76">
        <v>682</v>
      </c>
      <c r="AM74" s="76">
        <v>8</v>
      </c>
      <c r="AN74" s="76">
        <v>47</v>
      </c>
      <c r="AO74" s="76">
        <v>3</v>
      </c>
      <c r="AP74" s="76">
        <v>0</v>
      </c>
      <c r="AQ74" s="76">
        <v>2</v>
      </c>
      <c r="AR74" s="76">
        <v>52</v>
      </c>
      <c r="AS74" s="76">
        <v>3658948521.967</v>
      </c>
      <c r="AT74" s="76">
        <v>0</v>
      </c>
      <c r="AU74" s="76">
        <v>0</v>
      </c>
      <c r="AV74" s="76">
        <v>0</v>
      </c>
      <c r="AW74" s="76">
        <v>0</v>
      </c>
      <c r="AX74" s="76">
        <v>0</v>
      </c>
      <c r="AY74" s="76">
        <v>0</v>
      </c>
      <c r="AZ74" s="76">
        <v>0</v>
      </c>
      <c r="BA74" s="76">
        <v>0</v>
      </c>
      <c r="BB74" s="76">
        <v>1132</v>
      </c>
      <c r="BC74" s="76">
        <v>0</v>
      </c>
      <c r="BD74" s="76">
        <v>18</v>
      </c>
      <c r="BE74" s="76">
        <v>2</v>
      </c>
      <c r="BF74" s="76">
        <v>399</v>
      </c>
    </row>
    <row r="75" spans="1:58" s="74" customFormat="1" ht="16.5" customHeight="1">
      <c r="A75" s="134"/>
      <c r="B75" s="146" t="s">
        <v>72</v>
      </c>
      <c r="C75" s="142" t="s">
        <v>223</v>
      </c>
      <c r="D75" s="142"/>
      <c r="E75" s="118">
        <v>67</v>
      </c>
      <c r="F75" s="75">
        <v>1</v>
      </c>
      <c r="G75" s="82">
        <v>1</v>
      </c>
      <c r="H75" s="82">
        <v>0</v>
      </c>
      <c r="I75" s="76">
        <v>1</v>
      </c>
      <c r="J75" s="76">
        <v>7</v>
      </c>
      <c r="K75" s="76">
        <v>0</v>
      </c>
      <c r="L75" s="76">
        <v>0</v>
      </c>
      <c r="M75" s="76">
        <v>0</v>
      </c>
      <c r="N75" s="76">
        <v>8</v>
      </c>
      <c r="O75" s="76">
        <v>0</v>
      </c>
      <c r="P75" s="76">
        <v>0</v>
      </c>
      <c r="Q75" s="76">
        <v>0</v>
      </c>
      <c r="R75" s="76">
        <v>0</v>
      </c>
      <c r="S75" s="76">
        <v>6</v>
      </c>
      <c r="T75" s="76">
        <v>0</v>
      </c>
      <c r="U75" s="76">
        <v>6</v>
      </c>
      <c r="V75" s="76">
        <v>0</v>
      </c>
      <c r="W75" s="76">
        <v>0</v>
      </c>
      <c r="X75" s="76">
        <v>0</v>
      </c>
      <c r="Y75" s="76">
        <v>0</v>
      </c>
      <c r="Z75" s="76">
        <v>0</v>
      </c>
      <c r="AA75" s="76">
        <v>0</v>
      </c>
      <c r="AB75" s="76">
        <v>0</v>
      </c>
      <c r="AC75" s="76">
        <v>1</v>
      </c>
      <c r="AD75" s="76">
        <v>0</v>
      </c>
      <c r="AE75" s="76">
        <v>0</v>
      </c>
      <c r="AF75" s="76">
        <v>1</v>
      </c>
      <c r="AG75" s="76">
        <v>0</v>
      </c>
      <c r="AH75" s="76">
        <v>2</v>
      </c>
      <c r="AI75" s="76">
        <v>9</v>
      </c>
      <c r="AJ75" s="76">
        <v>0</v>
      </c>
      <c r="AK75" s="76">
        <v>0</v>
      </c>
      <c r="AL75" s="76">
        <v>1</v>
      </c>
      <c r="AM75" s="76">
        <v>0</v>
      </c>
      <c r="AN75" s="76">
        <v>0</v>
      </c>
      <c r="AO75" s="76">
        <v>0</v>
      </c>
      <c r="AP75" s="76">
        <v>0</v>
      </c>
      <c r="AQ75" s="76">
        <v>0</v>
      </c>
      <c r="AR75" s="76">
        <v>1</v>
      </c>
      <c r="AS75" s="76">
        <v>1061</v>
      </c>
      <c r="AT75" s="76">
        <v>0</v>
      </c>
      <c r="AU75" s="76">
        <v>0</v>
      </c>
      <c r="AV75" s="76">
        <v>0</v>
      </c>
      <c r="AW75" s="76">
        <v>0</v>
      </c>
      <c r="AX75" s="76">
        <v>0</v>
      </c>
      <c r="AY75" s="76">
        <v>0</v>
      </c>
      <c r="AZ75" s="76">
        <v>0</v>
      </c>
      <c r="BA75" s="76">
        <v>0</v>
      </c>
      <c r="BB75" s="76">
        <v>9</v>
      </c>
      <c r="BC75" s="76">
        <v>0</v>
      </c>
      <c r="BD75" s="76">
        <v>0</v>
      </c>
      <c r="BE75" s="76">
        <v>0</v>
      </c>
      <c r="BF75" s="76">
        <v>0</v>
      </c>
    </row>
    <row r="76" spans="1:58" s="74" customFormat="1" ht="36.75" customHeight="1">
      <c r="A76" s="134"/>
      <c r="B76" s="147"/>
      <c r="C76" s="142" t="s">
        <v>224</v>
      </c>
      <c r="D76" s="142"/>
      <c r="E76" s="118">
        <v>68</v>
      </c>
      <c r="F76" s="75">
        <v>17</v>
      </c>
      <c r="G76" s="76">
        <v>7</v>
      </c>
      <c r="H76" s="76">
        <v>0</v>
      </c>
      <c r="I76" s="76">
        <v>2</v>
      </c>
      <c r="J76" s="76">
        <v>129</v>
      </c>
      <c r="K76" s="76">
        <v>0</v>
      </c>
      <c r="L76" s="76">
        <v>6</v>
      </c>
      <c r="M76" s="76">
        <v>0</v>
      </c>
      <c r="N76" s="76">
        <v>121</v>
      </c>
      <c r="O76" s="76">
        <v>4</v>
      </c>
      <c r="P76" s="76">
        <v>0</v>
      </c>
      <c r="Q76" s="76">
        <v>0</v>
      </c>
      <c r="R76" s="76">
        <v>0</v>
      </c>
      <c r="S76" s="76">
        <v>66</v>
      </c>
      <c r="T76" s="76">
        <v>0</v>
      </c>
      <c r="U76" s="76">
        <v>58</v>
      </c>
      <c r="V76" s="76">
        <v>8</v>
      </c>
      <c r="W76" s="76">
        <v>0</v>
      </c>
      <c r="X76" s="76">
        <v>0</v>
      </c>
      <c r="Y76" s="76">
        <v>0</v>
      </c>
      <c r="Z76" s="76">
        <v>0</v>
      </c>
      <c r="AA76" s="76">
        <v>2</v>
      </c>
      <c r="AB76" s="76">
        <v>3</v>
      </c>
      <c r="AC76" s="76">
        <v>20</v>
      </c>
      <c r="AD76" s="76">
        <v>1</v>
      </c>
      <c r="AE76" s="76">
        <v>10</v>
      </c>
      <c r="AF76" s="76">
        <v>7</v>
      </c>
      <c r="AG76" s="76">
        <v>0</v>
      </c>
      <c r="AH76" s="76">
        <v>7</v>
      </c>
      <c r="AI76" s="76">
        <v>96</v>
      </c>
      <c r="AJ76" s="76">
        <v>34</v>
      </c>
      <c r="AK76" s="76">
        <v>0</v>
      </c>
      <c r="AL76" s="76">
        <v>47</v>
      </c>
      <c r="AM76" s="76">
        <v>0</v>
      </c>
      <c r="AN76" s="76">
        <v>2</v>
      </c>
      <c r="AO76" s="76">
        <v>0</v>
      </c>
      <c r="AP76" s="76">
        <v>0</v>
      </c>
      <c r="AQ76" s="76">
        <v>0</v>
      </c>
      <c r="AR76" s="76">
        <v>13</v>
      </c>
      <c r="AS76" s="76">
        <v>201478101.71</v>
      </c>
      <c r="AT76" s="76">
        <v>0</v>
      </c>
      <c r="AU76" s="76">
        <v>0</v>
      </c>
      <c r="AV76" s="76">
        <v>0</v>
      </c>
      <c r="AW76" s="76">
        <v>0</v>
      </c>
      <c r="AX76" s="76">
        <v>0</v>
      </c>
      <c r="AY76" s="76">
        <v>0</v>
      </c>
      <c r="AZ76" s="76">
        <v>0</v>
      </c>
      <c r="BA76" s="76">
        <v>0</v>
      </c>
      <c r="BB76" s="76">
        <v>58</v>
      </c>
      <c r="BC76" s="76">
        <v>0</v>
      </c>
      <c r="BD76" s="76">
        <v>0</v>
      </c>
      <c r="BE76" s="76">
        <v>0</v>
      </c>
      <c r="BF76" s="76">
        <v>6</v>
      </c>
    </row>
    <row r="77" spans="1:58" s="74" customFormat="1" ht="22.5" customHeight="1">
      <c r="A77" s="134"/>
      <c r="B77" s="147"/>
      <c r="C77" s="143" t="s">
        <v>12</v>
      </c>
      <c r="D77" s="116" t="s">
        <v>235</v>
      </c>
      <c r="E77" s="118">
        <v>69</v>
      </c>
      <c r="F77" s="75">
        <v>11</v>
      </c>
      <c r="G77" s="76">
        <v>0</v>
      </c>
      <c r="H77" s="76">
        <v>0</v>
      </c>
      <c r="I77" s="76">
        <v>0</v>
      </c>
      <c r="J77" s="76">
        <v>24</v>
      </c>
      <c r="K77" s="76">
        <v>0</v>
      </c>
      <c r="L77" s="76">
        <v>2</v>
      </c>
      <c r="M77" s="76">
        <v>0</v>
      </c>
      <c r="N77" s="76">
        <v>22</v>
      </c>
      <c r="O77" s="76">
        <v>0</v>
      </c>
      <c r="P77" s="76">
        <v>0</v>
      </c>
      <c r="Q77" s="76">
        <v>0</v>
      </c>
      <c r="R77" s="76">
        <v>0</v>
      </c>
      <c r="S77" s="76">
        <v>21</v>
      </c>
      <c r="T77" s="76">
        <v>0</v>
      </c>
      <c r="U77" s="76">
        <v>20</v>
      </c>
      <c r="V77" s="76">
        <v>1</v>
      </c>
      <c r="W77" s="76">
        <v>0</v>
      </c>
      <c r="X77" s="76">
        <v>0</v>
      </c>
      <c r="Y77" s="76">
        <v>0</v>
      </c>
      <c r="Z77" s="76">
        <v>0</v>
      </c>
      <c r="AA77" s="76">
        <v>0</v>
      </c>
      <c r="AB77" s="76">
        <v>0</v>
      </c>
      <c r="AC77" s="76">
        <v>6</v>
      </c>
      <c r="AD77" s="76">
        <v>1</v>
      </c>
      <c r="AE77" s="76">
        <v>3</v>
      </c>
      <c r="AF77" s="76">
        <v>2</v>
      </c>
      <c r="AG77" s="76">
        <v>0</v>
      </c>
      <c r="AH77" s="76">
        <v>2</v>
      </c>
      <c r="AI77" s="76">
        <v>29</v>
      </c>
      <c r="AJ77" s="76">
        <v>9</v>
      </c>
      <c r="AK77" s="76">
        <v>0</v>
      </c>
      <c r="AL77" s="76">
        <v>3</v>
      </c>
      <c r="AM77" s="76">
        <v>0</v>
      </c>
      <c r="AN77" s="76">
        <v>1</v>
      </c>
      <c r="AO77" s="76">
        <v>0</v>
      </c>
      <c r="AP77" s="76">
        <v>0</v>
      </c>
      <c r="AQ77" s="76">
        <v>0</v>
      </c>
      <c r="AR77" s="76">
        <v>4</v>
      </c>
      <c r="AS77" s="76">
        <v>111778920.53</v>
      </c>
      <c r="AT77" s="76">
        <v>0</v>
      </c>
      <c r="AU77" s="76">
        <v>0</v>
      </c>
      <c r="AV77" s="76">
        <v>0</v>
      </c>
      <c r="AW77" s="76">
        <v>0</v>
      </c>
      <c r="AX77" s="76">
        <v>0</v>
      </c>
      <c r="AY77" s="76">
        <v>0</v>
      </c>
      <c r="AZ77" s="76">
        <v>0</v>
      </c>
      <c r="BA77" s="76">
        <v>0</v>
      </c>
      <c r="BB77" s="76">
        <v>20</v>
      </c>
      <c r="BC77" s="76">
        <v>0</v>
      </c>
      <c r="BD77" s="76">
        <v>0</v>
      </c>
      <c r="BE77" s="76">
        <v>0</v>
      </c>
      <c r="BF77" s="76">
        <v>1</v>
      </c>
    </row>
    <row r="78" spans="1:58" s="74" customFormat="1" ht="21" customHeight="1">
      <c r="A78" s="134"/>
      <c r="B78" s="147"/>
      <c r="C78" s="143"/>
      <c r="D78" s="116" t="s">
        <v>236</v>
      </c>
      <c r="E78" s="118">
        <v>70</v>
      </c>
      <c r="F78" s="75">
        <v>2</v>
      </c>
      <c r="G78" s="76">
        <v>1</v>
      </c>
      <c r="H78" s="76">
        <v>0</v>
      </c>
      <c r="I78" s="76">
        <v>0</v>
      </c>
      <c r="J78" s="76">
        <v>15</v>
      </c>
      <c r="K78" s="76">
        <v>0</v>
      </c>
      <c r="L78" s="76">
        <v>1</v>
      </c>
      <c r="M78" s="76">
        <v>0</v>
      </c>
      <c r="N78" s="76">
        <v>12</v>
      </c>
      <c r="O78" s="76">
        <v>2</v>
      </c>
      <c r="P78" s="76">
        <v>0</v>
      </c>
      <c r="Q78" s="76">
        <v>0</v>
      </c>
      <c r="R78" s="76">
        <v>0</v>
      </c>
      <c r="S78" s="76">
        <v>11</v>
      </c>
      <c r="T78" s="76">
        <v>0</v>
      </c>
      <c r="U78" s="76">
        <v>7</v>
      </c>
      <c r="V78" s="76">
        <v>4</v>
      </c>
      <c r="W78" s="76">
        <v>0</v>
      </c>
      <c r="X78" s="76">
        <v>0</v>
      </c>
      <c r="Y78" s="76">
        <v>0</v>
      </c>
      <c r="Z78" s="76">
        <v>0</v>
      </c>
      <c r="AA78" s="76">
        <v>0</v>
      </c>
      <c r="AB78" s="76">
        <v>1</v>
      </c>
      <c r="AC78" s="76">
        <v>0</v>
      </c>
      <c r="AD78" s="76">
        <v>0</v>
      </c>
      <c r="AE78" s="76">
        <v>0</v>
      </c>
      <c r="AF78" s="76">
        <v>0</v>
      </c>
      <c r="AG78" s="76">
        <v>0</v>
      </c>
      <c r="AH78" s="76">
        <v>1</v>
      </c>
      <c r="AI78" s="76">
        <v>13</v>
      </c>
      <c r="AJ78" s="76">
        <v>3</v>
      </c>
      <c r="AK78" s="76">
        <v>0</v>
      </c>
      <c r="AL78" s="76">
        <v>2</v>
      </c>
      <c r="AM78" s="76">
        <v>0</v>
      </c>
      <c r="AN78" s="76">
        <v>0</v>
      </c>
      <c r="AO78" s="76">
        <v>0</v>
      </c>
      <c r="AP78" s="76">
        <v>0</v>
      </c>
      <c r="AQ78" s="76">
        <v>0</v>
      </c>
      <c r="AR78" s="76">
        <v>9</v>
      </c>
      <c r="AS78" s="76">
        <v>25698416.66</v>
      </c>
      <c r="AT78" s="76">
        <v>0</v>
      </c>
      <c r="AU78" s="76">
        <v>0</v>
      </c>
      <c r="AV78" s="76">
        <v>0</v>
      </c>
      <c r="AW78" s="76">
        <v>0</v>
      </c>
      <c r="AX78" s="76">
        <v>0</v>
      </c>
      <c r="AY78" s="76">
        <v>0</v>
      </c>
      <c r="AZ78" s="76">
        <v>0</v>
      </c>
      <c r="BA78" s="76">
        <v>0</v>
      </c>
      <c r="BB78" s="76">
        <v>10</v>
      </c>
      <c r="BC78" s="76">
        <v>0</v>
      </c>
      <c r="BD78" s="76">
        <v>0</v>
      </c>
      <c r="BE78" s="76">
        <v>0</v>
      </c>
      <c r="BF78" s="76">
        <v>0</v>
      </c>
    </row>
    <row r="79" spans="1:58" s="74" customFormat="1" ht="20.25" customHeight="1">
      <c r="A79" s="134"/>
      <c r="B79" s="147"/>
      <c r="C79" s="142" t="s">
        <v>366</v>
      </c>
      <c r="D79" s="142"/>
      <c r="E79" s="118">
        <v>71</v>
      </c>
      <c r="F79" s="75">
        <v>0</v>
      </c>
      <c r="G79" s="76">
        <v>1</v>
      </c>
      <c r="H79" s="76">
        <v>0</v>
      </c>
      <c r="I79" s="76">
        <v>0</v>
      </c>
      <c r="J79" s="76">
        <v>5</v>
      </c>
      <c r="K79" s="76">
        <v>0</v>
      </c>
      <c r="L79" s="76">
        <v>0</v>
      </c>
      <c r="M79" s="76">
        <v>0</v>
      </c>
      <c r="N79" s="76">
        <v>5</v>
      </c>
      <c r="O79" s="76">
        <v>0</v>
      </c>
      <c r="P79" s="76">
        <v>0</v>
      </c>
      <c r="Q79" s="76">
        <v>0</v>
      </c>
      <c r="R79" s="76">
        <v>0</v>
      </c>
      <c r="S79" s="76">
        <v>2</v>
      </c>
      <c r="T79" s="76">
        <v>0</v>
      </c>
      <c r="U79" s="76">
        <v>2</v>
      </c>
      <c r="V79" s="76">
        <v>0</v>
      </c>
      <c r="W79" s="76">
        <v>0</v>
      </c>
      <c r="X79" s="76">
        <v>0</v>
      </c>
      <c r="Y79" s="76">
        <v>0</v>
      </c>
      <c r="Z79" s="76">
        <v>0</v>
      </c>
      <c r="AA79" s="76">
        <v>0</v>
      </c>
      <c r="AB79" s="76">
        <v>0</v>
      </c>
      <c r="AC79" s="76">
        <v>0</v>
      </c>
      <c r="AD79" s="76">
        <v>0</v>
      </c>
      <c r="AE79" s="76">
        <v>0</v>
      </c>
      <c r="AF79" s="76">
        <v>0</v>
      </c>
      <c r="AG79" s="76">
        <v>0</v>
      </c>
      <c r="AH79" s="76">
        <v>0</v>
      </c>
      <c r="AI79" s="76">
        <v>2</v>
      </c>
      <c r="AJ79" s="76">
        <v>0</v>
      </c>
      <c r="AK79" s="76">
        <v>0</v>
      </c>
      <c r="AL79" s="76">
        <v>0</v>
      </c>
      <c r="AM79" s="76">
        <v>0</v>
      </c>
      <c r="AN79" s="76">
        <v>4</v>
      </c>
      <c r="AO79" s="76">
        <v>0</v>
      </c>
      <c r="AP79" s="76">
        <v>0</v>
      </c>
      <c r="AQ79" s="76">
        <v>0</v>
      </c>
      <c r="AR79" s="76">
        <v>1</v>
      </c>
      <c r="AS79" s="76">
        <v>1100</v>
      </c>
      <c r="AT79" s="76">
        <v>0</v>
      </c>
      <c r="AU79" s="76">
        <v>0</v>
      </c>
      <c r="AV79" s="76">
        <v>0</v>
      </c>
      <c r="AW79" s="76">
        <v>0</v>
      </c>
      <c r="AX79" s="76">
        <v>0</v>
      </c>
      <c r="AY79" s="76">
        <v>0</v>
      </c>
      <c r="AZ79" s="76">
        <v>0</v>
      </c>
      <c r="BA79" s="76">
        <v>0</v>
      </c>
      <c r="BB79" s="76">
        <v>2</v>
      </c>
      <c r="BC79" s="76">
        <v>0</v>
      </c>
      <c r="BD79" s="76">
        <v>0</v>
      </c>
      <c r="BE79" s="76">
        <v>0</v>
      </c>
      <c r="BF79" s="76">
        <v>0</v>
      </c>
    </row>
    <row r="80" spans="1:58" s="74" customFormat="1" ht="27" customHeight="1">
      <c r="A80" s="134"/>
      <c r="B80" s="147"/>
      <c r="C80" s="142" t="s">
        <v>367</v>
      </c>
      <c r="D80" s="142"/>
      <c r="E80" s="118">
        <v>72</v>
      </c>
      <c r="F80" s="75">
        <v>0</v>
      </c>
      <c r="G80" s="76">
        <v>0</v>
      </c>
      <c r="H80" s="76">
        <v>0</v>
      </c>
      <c r="I80" s="76">
        <v>0</v>
      </c>
      <c r="J80" s="76">
        <v>0</v>
      </c>
      <c r="K80" s="76">
        <v>0</v>
      </c>
      <c r="L80" s="76">
        <v>0</v>
      </c>
      <c r="M80" s="76">
        <v>0</v>
      </c>
      <c r="N80" s="76">
        <v>0</v>
      </c>
      <c r="O80" s="76">
        <v>0</v>
      </c>
      <c r="P80" s="76">
        <v>0</v>
      </c>
      <c r="Q80" s="76">
        <v>0</v>
      </c>
      <c r="R80" s="76">
        <v>0</v>
      </c>
      <c r="S80" s="76">
        <v>0</v>
      </c>
      <c r="T80" s="76">
        <v>0</v>
      </c>
      <c r="U80" s="76">
        <v>0</v>
      </c>
      <c r="V80" s="76">
        <v>0</v>
      </c>
      <c r="W80" s="76">
        <v>0</v>
      </c>
      <c r="X80" s="76">
        <v>0</v>
      </c>
      <c r="Y80" s="76">
        <v>0</v>
      </c>
      <c r="Z80" s="76">
        <v>0</v>
      </c>
      <c r="AA80" s="76">
        <v>0</v>
      </c>
      <c r="AB80" s="76">
        <v>0</v>
      </c>
      <c r="AC80" s="76">
        <v>0</v>
      </c>
      <c r="AD80" s="76">
        <v>0</v>
      </c>
      <c r="AE80" s="76">
        <v>0</v>
      </c>
      <c r="AF80" s="76">
        <v>0</v>
      </c>
      <c r="AG80" s="76">
        <v>0</v>
      </c>
      <c r="AH80" s="76">
        <v>0</v>
      </c>
      <c r="AI80" s="76">
        <v>0</v>
      </c>
      <c r="AJ80" s="76">
        <v>0</v>
      </c>
      <c r="AK80" s="76">
        <v>0</v>
      </c>
      <c r="AL80" s="76">
        <v>0</v>
      </c>
      <c r="AM80" s="76">
        <v>0</v>
      </c>
      <c r="AN80" s="76">
        <v>0</v>
      </c>
      <c r="AO80" s="76">
        <v>0</v>
      </c>
      <c r="AP80" s="76">
        <v>0</v>
      </c>
      <c r="AQ80" s="76">
        <v>0</v>
      </c>
      <c r="AR80" s="76">
        <v>0</v>
      </c>
      <c r="AS80" s="76">
        <v>0</v>
      </c>
      <c r="AT80" s="76">
        <v>0</v>
      </c>
      <c r="AU80" s="76">
        <v>0</v>
      </c>
      <c r="AV80" s="76">
        <v>0</v>
      </c>
      <c r="AW80" s="76">
        <v>0</v>
      </c>
      <c r="AX80" s="76">
        <v>0</v>
      </c>
      <c r="AY80" s="76">
        <v>0</v>
      </c>
      <c r="AZ80" s="76">
        <v>0</v>
      </c>
      <c r="BA80" s="76">
        <v>0</v>
      </c>
      <c r="BB80" s="76">
        <v>0</v>
      </c>
      <c r="BC80" s="76">
        <v>0</v>
      </c>
      <c r="BD80" s="76">
        <v>0</v>
      </c>
      <c r="BE80" s="76">
        <v>0</v>
      </c>
      <c r="BF80" s="76">
        <v>0</v>
      </c>
    </row>
    <row r="81" spans="1:58" s="74" customFormat="1" ht="15" customHeight="1">
      <c r="A81" s="134"/>
      <c r="B81" s="147"/>
      <c r="C81" s="142" t="s">
        <v>368</v>
      </c>
      <c r="D81" s="142"/>
      <c r="E81" s="118">
        <v>73</v>
      </c>
      <c r="F81" s="75">
        <v>238</v>
      </c>
      <c r="G81" s="76">
        <v>84</v>
      </c>
      <c r="H81" s="76">
        <v>0</v>
      </c>
      <c r="I81" s="76">
        <v>11</v>
      </c>
      <c r="J81" s="76">
        <v>1825</v>
      </c>
      <c r="K81" s="76">
        <v>2</v>
      </c>
      <c r="L81" s="76">
        <v>13</v>
      </c>
      <c r="M81" s="76">
        <v>0</v>
      </c>
      <c r="N81" s="76">
        <v>1809</v>
      </c>
      <c r="O81" s="76">
        <v>12</v>
      </c>
      <c r="P81" s="76">
        <v>0</v>
      </c>
      <c r="Q81" s="76">
        <v>0</v>
      </c>
      <c r="R81" s="76">
        <v>0</v>
      </c>
      <c r="S81" s="76">
        <v>1757</v>
      </c>
      <c r="T81" s="76">
        <v>0</v>
      </c>
      <c r="U81" s="76">
        <v>1654</v>
      </c>
      <c r="V81" s="76">
        <v>103</v>
      </c>
      <c r="W81" s="76">
        <v>0</v>
      </c>
      <c r="X81" s="76">
        <v>0</v>
      </c>
      <c r="Y81" s="76">
        <v>0</v>
      </c>
      <c r="Z81" s="76">
        <v>0</v>
      </c>
      <c r="AA81" s="76">
        <v>43</v>
      </c>
      <c r="AB81" s="76">
        <v>8</v>
      </c>
      <c r="AC81" s="76">
        <v>29</v>
      </c>
      <c r="AD81" s="76">
        <v>17</v>
      </c>
      <c r="AE81" s="76">
        <v>0</v>
      </c>
      <c r="AF81" s="76">
        <v>8</v>
      </c>
      <c r="AG81" s="76">
        <v>0</v>
      </c>
      <c r="AH81" s="76">
        <v>56</v>
      </c>
      <c r="AI81" s="76">
        <v>1850</v>
      </c>
      <c r="AJ81" s="76">
        <v>1523</v>
      </c>
      <c r="AK81" s="76">
        <v>0</v>
      </c>
      <c r="AL81" s="76">
        <v>264</v>
      </c>
      <c r="AM81" s="76">
        <v>2</v>
      </c>
      <c r="AN81" s="76">
        <v>17</v>
      </c>
      <c r="AO81" s="76">
        <v>0</v>
      </c>
      <c r="AP81" s="76">
        <v>0</v>
      </c>
      <c r="AQ81" s="76">
        <v>0</v>
      </c>
      <c r="AR81" s="76">
        <v>1</v>
      </c>
      <c r="AS81" s="76">
        <v>2507126881.007</v>
      </c>
      <c r="AT81" s="76">
        <v>0</v>
      </c>
      <c r="AU81" s="76">
        <v>0</v>
      </c>
      <c r="AV81" s="76">
        <v>0</v>
      </c>
      <c r="AW81" s="76">
        <v>0</v>
      </c>
      <c r="AX81" s="76">
        <v>0</v>
      </c>
      <c r="AY81" s="76">
        <v>0</v>
      </c>
      <c r="AZ81" s="76">
        <v>0</v>
      </c>
      <c r="BA81" s="76">
        <v>0</v>
      </c>
      <c r="BB81" s="76">
        <v>322</v>
      </c>
      <c r="BC81" s="76">
        <v>0</v>
      </c>
      <c r="BD81" s="76">
        <v>1</v>
      </c>
      <c r="BE81" s="76">
        <v>0</v>
      </c>
      <c r="BF81" s="76">
        <v>27</v>
      </c>
    </row>
    <row r="82" spans="1:58" s="74" customFormat="1" ht="29.25" customHeight="1">
      <c r="A82" s="134"/>
      <c r="B82" s="147"/>
      <c r="C82" s="146" t="s">
        <v>233</v>
      </c>
      <c r="D82" s="116" t="s">
        <v>369</v>
      </c>
      <c r="E82" s="118">
        <v>74</v>
      </c>
      <c r="F82" s="75">
        <v>0</v>
      </c>
      <c r="G82" s="76">
        <v>0</v>
      </c>
      <c r="H82" s="76">
        <v>0</v>
      </c>
      <c r="I82" s="76">
        <v>0</v>
      </c>
      <c r="J82" s="76">
        <v>1</v>
      </c>
      <c r="K82" s="76">
        <v>0</v>
      </c>
      <c r="L82" s="76">
        <v>0</v>
      </c>
      <c r="M82" s="76">
        <v>0</v>
      </c>
      <c r="N82" s="76">
        <v>1</v>
      </c>
      <c r="O82" s="76">
        <v>0</v>
      </c>
      <c r="P82" s="76">
        <v>0</v>
      </c>
      <c r="Q82" s="76">
        <v>0</v>
      </c>
      <c r="R82" s="76">
        <v>0</v>
      </c>
      <c r="S82" s="76">
        <v>1</v>
      </c>
      <c r="T82" s="76">
        <v>0</v>
      </c>
      <c r="U82" s="76">
        <v>1</v>
      </c>
      <c r="V82" s="76">
        <v>0</v>
      </c>
      <c r="W82" s="76">
        <v>0</v>
      </c>
      <c r="X82" s="76">
        <v>0</v>
      </c>
      <c r="Y82" s="76">
        <v>0</v>
      </c>
      <c r="Z82" s="76">
        <v>0</v>
      </c>
      <c r="AA82" s="76">
        <v>0</v>
      </c>
      <c r="AB82" s="76">
        <v>0</v>
      </c>
      <c r="AC82" s="76">
        <v>0</v>
      </c>
      <c r="AD82" s="76">
        <v>0</v>
      </c>
      <c r="AE82" s="76">
        <v>0</v>
      </c>
      <c r="AF82" s="76">
        <v>0</v>
      </c>
      <c r="AG82" s="76">
        <v>0</v>
      </c>
      <c r="AH82" s="76">
        <v>0</v>
      </c>
      <c r="AI82" s="76">
        <v>1</v>
      </c>
      <c r="AJ82" s="76">
        <v>0</v>
      </c>
      <c r="AK82" s="76">
        <v>0</v>
      </c>
      <c r="AL82" s="76">
        <v>0</v>
      </c>
      <c r="AM82" s="76">
        <v>0</v>
      </c>
      <c r="AN82" s="76">
        <v>0</v>
      </c>
      <c r="AO82" s="76">
        <v>0</v>
      </c>
      <c r="AP82" s="76">
        <v>0</v>
      </c>
      <c r="AQ82" s="76">
        <v>0</v>
      </c>
      <c r="AR82" s="76">
        <v>0</v>
      </c>
      <c r="AS82" s="76">
        <v>1135</v>
      </c>
      <c r="AT82" s="76">
        <v>0</v>
      </c>
      <c r="AU82" s="76">
        <v>0</v>
      </c>
      <c r="AV82" s="76">
        <v>0</v>
      </c>
      <c r="AW82" s="76">
        <v>0</v>
      </c>
      <c r="AX82" s="76">
        <v>0</v>
      </c>
      <c r="AY82" s="76">
        <v>0</v>
      </c>
      <c r="AZ82" s="76">
        <v>0</v>
      </c>
      <c r="BA82" s="76">
        <v>0</v>
      </c>
      <c r="BB82" s="76">
        <v>1</v>
      </c>
      <c r="BC82" s="76">
        <v>0</v>
      </c>
      <c r="BD82" s="76">
        <v>0</v>
      </c>
      <c r="BE82" s="76">
        <v>0</v>
      </c>
      <c r="BF82" s="76">
        <v>0</v>
      </c>
    </row>
    <row r="83" spans="1:58" s="74" customFormat="1" ht="15.75" customHeight="1">
      <c r="A83" s="134"/>
      <c r="B83" s="147"/>
      <c r="C83" s="148"/>
      <c r="D83" s="116" t="s">
        <v>314</v>
      </c>
      <c r="E83" s="118">
        <v>75</v>
      </c>
      <c r="F83" s="75">
        <v>1</v>
      </c>
      <c r="G83" s="76">
        <v>0</v>
      </c>
      <c r="H83" s="76">
        <v>0</v>
      </c>
      <c r="I83" s="76">
        <v>0</v>
      </c>
      <c r="J83" s="76">
        <v>29</v>
      </c>
      <c r="K83" s="76">
        <v>0</v>
      </c>
      <c r="L83" s="76">
        <v>1</v>
      </c>
      <c r="M83" s="76">
        <v>0</v>
      </c>
      <c r="N83" s="76">
        <v>28</v>
      </c>
      <c r="O83" s="76">
        <v>0</v>
      </c>
      <c r="P83" s="76">
        <v>0</v>
      </c>
      <c r="Q83" s="76">
        <v>0</v>
      </c>
      <c r="R83" s="76">
        <v>0</v>
      </c>
      <c r="S83" s="76">
        <v>9</v>
      </c>
      <c r="T83" s="76">
        <v>0</v>
      </c>
      <c r="U83" s="76">
        <v>9</v>
      </c>
      <c r="V83" s="76">
        <v>0</v>
      </c>
      <c r="W83" s="76">
        <v>0</v>
      </c>
      <c r="X83" s="76">
        <v>0</v>
      </c>
      <c r="Y83" s="76">
        <v>0</v>
      </c>
      <c r="Z83" s="76">
        <v>0</v>
      </c>
      <c r="AA83" s="76">
        <v>0</v>
      </c>
      <c r="AB83" s="76">
        <v>0</v>
      </c>
      <c r="AC83" s="76">
        <v>3</v>
      </c>
      <c r="AD83" s="76">
        <v>0</v>
      </c>
      <c r="AE83" s="76">
        <v>0</v>
      </c>
      <c r="AF83" s="76">
        <v>3</v>
      </c>
      <c r="AG83" s="76">
        <v>0</v>
      </c>
      <c r="AH83" s="76">
        <v>2</v>
      </c>
      <c r="AI83" s="76">
        <v>14</v>
      </c>
      <c r="AJ83" s="76">
        <v>1</v>
      </c>
      <c r="AK83" s="76">
        <v>0</v>
      </c>
      <c r="AL83" s="76">
        <v>15</v>
      </c>
      <c r="AM83" s="76">
        <v>0</v>
      </c>
      <c r="AN83" s="76">
        <v>0</v>
      </c>
      <c r="AO83" s="76">
        <v>0</v>
      </c>
      <c r="AP83" s="76">
        <v>0</v>
      </c>
      <c r="AQ83" s="76">
        <v>0</v>
      </c>
      <c r="AR83" s="76">
        <v>0</v>
      </c>
      <c r="AS83" s="76">
        <v>99035706</v>
      </c>
      <c r="AT83" s="76">
        <v>0</v>
      </c>
      <c r="AU83" s="76">
        <v>0</v>
      </c>
      <c r="AV83" s="76">
        <v>0</v>
      </c>
      <c r="AW83" s="76">
        <v>0</v>
      </c>
      <c r="AX83" s="76">
        <v>0</v>
      </c>
      <c r="AY83" s="76">
        <v>0</v>
      </c>
      <c r="AZ83" s="76">
        <v>0</v>
      </c>
      <c r="BA83" s="76">
        <v>0</v>
      </c>
      <c r="BB83" s="76">
        <v>13</v>
      </c>
      <c r="BC83" s="76">
        <v>0</v>
      </c>
      <c r="BD83" s="76">
        <v>0</v>
      </c>
      <c r="BE83" s="76">
        <v>0</v>
      </c>
      <c r="BF83" s="76">
        <v>1</v>
      </c>
    </row>
    <row r="84" spans="1:58" s="74" customFormat="1" ht="17.25" customHeight="1">
      <c r="A84" s="134"/>
      <c r="B84" s="147"/>
      <c r="C84" s="142" t="s">
        <v>315</v>
      </c>
      <c r="D84" s="142"/>
      <c r="E84" s="118">
        <v>76</v>
      </c>
      <c r="F84" s="75">
        <v>235</v>
      </c>
      <c r="G84" s="76">
        <v>109</v>
      </c>
      <c r="H84" s="76">
        <v>0</v>
      </c>
      <c r="I84" s="76">
        <v>9</v>
      </c>
      <c r="J84" s="76">
        <v>1586</v>
      </c>
      <c r="K84" s="76">
        <v>0</v>
      </c>
      <c r="L84" s="76">
        <v>18</v>
      </c>
      <c r="M84" s="76">
        <v>0</v>
      </c>
      <c r="N84" s="76">
        <v>1563</v>
      </c>
      <c r="O84" s="76">
        <v>14</v>
      </c>
      <c r="P84" s="76">
        <v>0</v>
      </c>
      <c r="Q84" s="76">
        <v>0</v>
      </c>
      <c r="R84" s="76">
        <v>0</v>
      </c>
      <c r="S84" s="76">
        <v>1434</v>
      </c>
      <c r="T84" s="76">
        <v>0</v>
      </c>
      <c r="U84" s="76">
        <v>1256</v>
      </c>
      <c r="V84" s="76">
        <v>178</v>
      </c>
      <c r="W84" s="76">
        <v>0</v>
      </c>
      <c r="X84" s="76">
        <v>0</v>
      </c>
      <c r="Y84" s="76">
        <v>0</v>
      </c>
      <c r="Z84" s="76">
        <v>0</v>
      </c>
      <c r="AA84" s="76">
        <v>50</v>
      </c>
      <c r="AB84" s="76">
        <v>10</v>
      </c>
      <c r="AC84" s="76">
        <v>137</v>
      </c>
      <c r="AD84" s="76">
        <v>36</v>
      </c>
      <c r="AE84" s="76">
        <v>9</v>
      </c>
      <c r="AF84" s="76">
        <v>87</v>
      </c>
      <c r="AG84" s="76">
        <v>1</v>
      </c>
      <c r="AH84" s="76">
        <v>63</v>
      </c>
      <c r="AI84" s="76">
        <v>1644</v>
      </c>
      <c r="AJ84" s="76">
        <v>1172</v>
      </c>
      <c r="AK84" s="76">
        <v>0</v>
      </c>
      <c r="AL84" s="76">
        <v>253</v>
      </c>
      <c r="AM84" s="76">
        <v>2</v>
      </c>
      <c r="AN84" s="76">
        <v>10</v>
      </c>
      <c r="AO84" s="76">
        <v>1</v>
      </c>
      <c r="AP84" s="76">
        <v>0</v>
      </c>
      <c r="AQ84" s="76">
        <v>0</v>
      </c>
      <c r="AR84" s="76">
        <v>1</v>
      </c>
      <c r="AS84" s="76">
        <v>703733853.03</v>
      </c>
      <c r="AT84" s="76">
        <v>0</v>
      </c>
      <c r="AU84" s="76">
        <v>0</v>
      </c>
      <c r="AV84" s="76">
        <v>0</v>
      </c>
      <c r="AW84" s="76">
        <v>0</v>
      </c>
      <c r="AX84" s="76">
        <v>0</v>
      </c>
      <c r="AY84" s="76">
        <v>0</v>
      </c>
      <c r="AZ84" s="76">
        <v>0</v>
      </c>
      <c r="BA84" s="76">
        <v>0</v>
      </c>
      <c r="BB84" s="76">
        <v>458</v>
      </c>
      <c r="BC84" s="76">
        <v>0</v>
      </c>
      <c r="BD84" s="76">
        <v>14</v>
      </c>
      <c r="BE84" s="76">
        <v>0</v>
      </c>
      <c r="BF84" s="76">
        <v>309</v>
      </c>
    </row>
    <row r="85" spans="1:58" s="74" customFormat="1" ht="25.5" customHeight="1">
      <c r="A85" s="134"/>
      <c r="B85" s="147"/>
      <c r="C85" s="115" t="s">
        <v>233</v>
      </c>
      <c r="D85" s="83" t="s">
        <v>225</v>
      </c>
      <c r="E85" s="118">
        <v>77</v>
      </c>
      <c r="F85" s="75">
        <v>67</v>
      </c>
      <c r="G85" s="76">
        <v>30</v>
      </c>
      <c r="H85" s="76">
        <v>0</v>
      </c>
      <c r="I85" s="76">
        <v>9</v>
      </c>
      <c r="J85" s="76">
        <v>569</v>
      </c>
      <c r="K85" s="76">
        <v>0</v>
      </c>
      <c r="L85" s="76">
        <v>9</v>
      </c>
      <c r="M85" s="76">
        <v>0</v>
      </c>
      <c r="N85" s="76">
        <v>567</v>
      </c>
      <c r="O85" s="76">
        <v>2</v>
      </c>
      <c r="P85" s="76">
        <v>0</v>
      </c>
      <c r="Q85" s="76">
        <v>0</v>
      </c>
      <c r="R85" s="76">
        <v>0</v>
      </c>
      <c r="S85" s="76">
        <v>396</v>
      </c>
      <c r="T85" s="76">
        <v>0</v>
      </c>
      <c r="U85" s="76">
        <v>388</v>
      </c>
      <c r="V85" s="76">
        <v>8</v>
      </c>
      <c r="W85" s="76">
        <v>0</v>
      </c>
      <c r="X85" s="76">
        <v>0</v>
      </c>
      <c r="Y85" s="76">
        <v>0</v>
      </c>
      <c r="Z85" s="76">
        <v>0</v>
      </c>
      <c r="AA85" s="76">
        <v>11</v>
      </c>
      <c r="AB85" s="76">
        <v>5</v>
      </c>
      <c r="AC85" s="76">
        <v>97</v>
      </c>
      <c r="AD85" s="76">
        <v>13</v>
      </c>
      <c r="AE85" s="76">
        <v>8</v>
      </c>
      <c r="AF85" s="76">
        <v>73</v>
      </c>
      <c r="AG85" s="76">
        <v>1</v>
      </c>
      <c r="AH85" s="76">
        <v>32</v>
      </c>
      <c r="AI85" s="76">
        <v>530</v>
      </c>
      <c r="AJ85" s="76">
        <v>302</v>
      </c>
      <c r="AK85" s="76">
        <v>0</v>
      </c>
      <c r="AL85" s="76">
        <v>128</v>
      </c>
      <c r="AM85" s="76">
        <v>2</v>
      </c>
      <c r="AN85" s="76">
        <v>6</v>
      </c>
      <c r="AO85" s="76">
        <v>0</v>
      </c>
      <c r="AP85" s="76">
        <v>0</v>
      </c>
      <c r="AQ85" s="76">
        <v>0</v>
      </c>
      <c r="AR85" s="76">
        <v>0</v>
      </c>
      <c r="AS85" s="76">
        <v>301734834.82</v>
      </c>
      <c r="AT85" s="76">
        <v>0</v>
      </c>
      <c r="AU85" s="76">
        <v>0</v>
      </c>
      <c r="AV85" s="76">
        <v>0</v>
      </c>
      <c r="AW85" s="76">
        <v>0</v>
      </c>
      <c r="AX85" s="76">
        <v>0</v>
      </c>
      <c r="AY85" s="76">
        <v>0</v>
      </c>
      <c r="AZ85" s="76">
        <v>0</v>
      </c>
      <c r="BA85" s="76">
        <v>0</v>
      </c>
      <c r="BB85" s="76">
        <v>219</v>
      </c>
      <c r="BC85" s="76">
        <v>0</v>
      </c>
      <c r="BD85" s="76">
        <v>12</v>
      </c>
      <c r="BE85" s="76">
        <v>0</v>
      </c>
      <c r="BF85" s="76">
        <v>274</v>
      </c>
    </row>
    <row r="86" spans="1:58" s="74" customFormat="1" ht="14.25" customHeight="1">
      <c r="A86" s="134"/>
      <c r="B86" s="147"/>
      <c r="C86" s="142" t="s">
        <v>370</v>
      </c>
      <c r="D86" s="142"/>
      <c r="E86" s="118">
        <v>78</v>
      </c>
      <c r="F86" s="75">
        <v>0</v>
      </c>
      <c r="G86" s="76">
        <v>0</v>
      </c>
      <c r="H86" s="76">
        <v>0</v>
      </c>
      <c r="I86" s="76">
        <v>0</v>
      </c>
      <c r="J86" s="76">
        <v>1</v>
      </c>
      <c r="K86" s="76">
        <v>0</v>
      </c>
      <c r="L86" s="76">
        <v>0</v>
      </c>
      <c r="M86" s="76">
        <v>0</v>
      </c>
      <c r="N86" s="76">
        <v>1</v>
      </c>
      <c r="O86" s="76">
        <v>0</v>
      </c>
      <c r="P86" s="76">
        <v>0</v>
      </c>
      <c r="Q86" s="76">
        <v>0</v>
      </c>
      <c r="R86" s="76">
        <v>0</v>
      </c>
      <c r="S86" s="76">
        <v>0</v>
      </c>
      <c r="T86" s="76">
        <v>0</v>
      </c>
      <c r="U86" s="76">
        <v>0</v>
      </c>
      <c r="V86" s="76">
        <v>0</v>
      </c>
      <c r="W86" s="76">
        <v>0</v>
      </c>
      <c r="X86" s="76">
        <v>0</v>
      </c>
      <c r="Y86" s="76">
        <v>0</v>
      </c>
      <c r="Z86" s="76">
        <v>0</v>
      </c>
      <c r="AA86" s="76">
        <v>0</v>
      </c>
      <c r="AB86" s="76">
        <v>0</v>
      </c>
      <c r="AC86" s="76">
        <v>0</v>
      </c>
      <c r="AD86" s="76">
        <v>0</v>
      </c>
      <c r="AE86" s="76">
        <v>0</v>
      </c>
      <c r="AF86" s="76">
        <v>0</v>
      </c>
      <c r="AG86" s="76">
        <v>0</v>
      </c>
      <c r="AH86" s="76">
        <v>0</v>
      </c>
      <c r="AI86" s="76">
        <v>0</v>
      </c>
      <c r="AJ86" s="76">
        <v>0</v>
      </c>
      <c r="AK86" s="76">
        <v>0</v>
      </c>
      <c r="AL86" s="76">
        <v>0</v>
      </c>
      <c r="AM86" s="76">
        <v>0</v>
      </c>
      <c r="AN86" s="76">
        <v>1</v>
      </c>
      <c r="AO86" s="76">
        <v>0</v>
      </c>
      <c r="AP86" s="76">
        <v>0</v>
      </c>
      <c r="AQ86" s="76">
        <v>0</v>
      </c>
      <c r="AR86" s="76">
        <v>0</v>
      </c>
      <c r="AS86" s="76">
        <v>0</v>
      </c>
      <c r="AT86" s="76">
        <v>0</v>
      </c>
      <c r="AU86" s="76">
        <v>0</v>
      </c>
      <c r="AV86" s="76">
        <v>0</v>
      </c>
      <c r="AW86" s="76">
        <v>0</v>
      </c>
      <c r="AX86" s="76">
        <v>0</v>
      </c>
      <c r="AY86" s="76">
        <v>0</v>
      </c>
      <c r="AZ86" s="76">
        <v>0</v>
      </c>
      <c r="BA86" s="76">
        <v>0</v>
      </c>
      <c r="BB86" s="76">
        <v>0</v>
      </c>
      <c r="BC86" s="76">
        <v>0</v>
      </c>
      <c r="BD86" s="76">
        <v>0</v>
      </c>
      <c r="BE86" s="76">
        <v>0</v>
      </c>
      <c r="BF86" s="76">
        <v>0</v>
      </c>
    </row>
    <row r="87" spans="1:58" s="74" customFormat="1" ht="24.75" customHeight="1">
      <c r="A87" s="134"/>
      <c r="B87" s="147"/>
      <c r="C87" s="115" t="s">
        <v>233</v>
      </c>
      <c r="D87" s="116" t="s">
        <v>70</v>
      </c>
      <c r="E87" s="118">
        <v>79</v>
      </c>
      <c r="F87" s="75">
        <v>0</v>
      </c>
      <c r="G87" s="76">
        <v>0</v>
      </c>
      <c r="H87" s="76">
        <v>0</v>
      </c>
      <c r="I87" s="76">
        <v>0</v>
      </c>
      <c r="J87" s="76">
        <v>0</v>
      </c>
      <c r="K87" s="76">
        <v>0</v>
      </c>
      <c r="L87" s="76">
        <v>0</v>
      </c>
      <c r="M87" s="76">
        <v>0</v>
      </c>
      <c r="N87" s="76">
        <v>0</v>
      </c>
      <c r="O87" s="76">
        <v>0</v>
      </c>
      <c r="P87" s="76">
        <v>0</v>
      </c>
      <c r="Q87" s="76">
        <v>0</v>
      </c>
      <c r="R87" s="76">
        <v>0</v>
      </c>
      <c r="S87" s="76">
        <v>0</v>
      </c>
      <c r="T87" s="76">
        <v>0</v>
      </c>
      <c r="U87" s="76">
        <v>0</v>
      </c>
      <c r="V87" s="76">
        <v>0</v>
      </c>
      <c r="W87" s="76">
        <v>0</v>
      </c>
      <c r="X87" s="76">
        <v>0</v>
      </c>
      <c r="Y87" s="76">
        <v>0</v>
      </c>
      <c r="Z87" s="76">
        <v>0</v>
      </c>
      <c r="AA87" s="76">
        <v>0</v>
      </c>
      <c r="AB87" s="76">
        <v>0</v>
      </c>
      <c r="AC87" s="76">
        <v>0</v>
      </c>
      <c r="AD87" s="76">
        <v>0</v>
      </c>
      <c r="AE87" s="76">
        <v>0</v>
      </c>
      <c r="AF87" s="76">
        <v>0</v>
      </c>
      <c r="AG87" s="76">
        <v>0</v>
      </c>
      <c r="AH87" s="76">
        <v>0</v>
      </c>
      <c r="AI87" s="76">
        <v>0</v>
      </c>
      <c r="AJ87" s="76">
        <v>0</v>
      </c>
      <c r="AK87" s="76">
        <v>0</v>
      </c>
      <c r="AL87" s="76">
        <v>0</v>
      </c>
      <c r="AM87" s="76">
        <v>0</v>
      </c>
      <c r="AN87" s="76">
        <v>0</v>
      </c>
      <c r="AO87" s="76">
        <v>0</v>
      </c>
      <c r="AP87" s="76">
        <v>0</v>
      </c>
      <c r="AQ87" s="76">
        <v>0</v>
      </c>
      <c r="AR87" s="76">
        <v>0</v>
      </c>
      <c r="AS87" s="76">
        <v>0</v>
      </c>
      <c r="AT87" s="76">
        <v>0</v>
      </c>
      <c r="AU87" s="76">
        <v>0</v>
      </c>
      <c r="AV87" s="76">
        <v>0</v>
      </c>
      <c r="AW87" s="76">
        <v>0</v>
      </c>
      <c r="AX87" s="76">
        <v>0</v>
      </c>
      <c r="AY87" s="76">
        <v>0</v>
      </c>
      <c r="AZ87" s="76">
        <v>0</v>
      </c>
      <c r="BA87" s="76">
        <v>0</v>
      </c>
      <c r="BB87" s="76">
        <v>0</v>
      </c>
      <c r="BC87" s="76">
        <v>0</v>
      </c>
      <c r="BD87" s="76">
        <v>0</v>
      </c>
      <c r="BE87" s="76">
        <v>0</v>
      </c>
      <c r="BF87" s="76">
        <v>0</v>
      </c>
    </row>
    <row r="88" spans="1:58" s="74" customFormat="1" ht="12">
      <c r="A88" s="134"/>
      <c r="B88" s="147"/>
      <c r="C88" s="142" t="s">
        <v>316</v>
      </c>
      <c r="D88" s="142"/>
      <c r="E88" s="118">
        <v>80</v>
      </c>
      <c r="F88" s="75">
        <v>27</v>
      </c>
      <c r="G88" s="76">
        <v>8</v>
      </c>
      <c r="H88" s="76">
        <v>0</v>
      </c>
      <c r="I88" s="76">
        <v>1</v>
      </c>
      <c r="J88" s="76">
        <v>130</v>
      </c>
      <c r="K88" s="76">
        <v>0</v>
      </c>
      <c r="L88" s="76">
        <v>9</v>
      </c>
      <c r="M88" s="76">
        <v>0</v>
      </c>
      <c r="N88" s="76">
        <v>121</v>
      </c>
      <c r="O88" s="76">
        <v>1</v>
      </c>
      <c r="P88" s="76">
        <v>0</v>
      </c>
      <c r="Q88" s="76">
        <v>0</v>
      </c>
      <c r="R88" s="76">
        <v>0</v>
      </c>
      <c r="S88" s="76">
        <v>83</v>
      </c>
      <c r="T88" s="76">
        <v>0</v>
      </c>
      <c r="U88" s="76">
        <v>64</v>
      </c>
      <c r="V88" s="76">
        <v>19</v>
      </c>
      <c r="W88" s="76">
        <v>0</v>
      </c>
      <c r="X88" s="76">
        <v>0</v>
      </c>
      <c r="Y88" s="76">
        <v>0</v>
      </c>
      <c r="Z88" s="76">
        <v>0</v>
      </c>
      <c r="AA88" s="76">
        <v>0</v>
      </c>
      <c r="AB88" s="76">
        <v>4</v>
      </c>
      <c r="AC88" s="76">
        <v>11</v>
      </c>
      <c r="AD88" s="76">
        <v>1</v>
      </c>
      <c r="AE88" s="76">
        <v>3</v>
      </c>
      <c r="AF88" s="76">
        <v>6</v>
      </c>
      <c r="AG88" s="76">
        <v>0</v>
      </c>
      <c r="AH88" s="76">
        <v>16</v>
      </c>
      <c r="AI88" s="76">
        <v>114</v>
      </c>
      <c r="AJ88" s="76">
        <v>20</v>
      </c>
      <c r="AK88" s="76">
        <v>0</v>
      </c>
      <c r="AL88" s="76">
        <v>34</v>
      </c>
      <c r="AM88" s="76">
        <v>2</v>
      </c>
      <c r="AN88" s="76">
        <v>8</v>
      </c>
      <c r="AO88" s="76">
        <v>0</v>
      </c>
      <c r="AP88" s="76">
        <v>0</v>
      </c>
      <c r="AQ88" s="76">
        <v>0</v>
      </c>
      <c r="AR88" s="76">
        <v>4</v>
      </c>
      <c r="AS88" s="76">
        <v>47418153</v>
      </c>
      <c r="AT88" s="76">
        <v>0</v>
      </c>
      <c r="AU88" s="76">
        <v>0</v>
      </c>
      <c r="AV88" s="76">
        <v>0</v>
      </c>
      <c r="AW88" s="76">
        <v>0</v>
      </c>
      <c r="AX88" s="76">
        <v>0</v>
      </c>
      <c r="AY88" s="76">
        <v>0</v>
      </c>
      <c r="AZ88" s="76">
        <v>0</v>
      </c>
      <c r="BA88" s="76">
        <v>0</v>
      </c>
      <c r="BB88" s="76">
        <v>92</v>
      </c>
      <c r="BC88" s="76">
        <v>0</v>
      </c>
      <c r="BD88" s="76">
        <v>1</v>
      </c>
      <c r="BE88" s="76">
        <v>0</v>
      </c>
      <c r="BF88" s="76">
        <v>30</v>
      </c>
    </row>
    <row r="89" spans="1:58" s="74" customFormat="1" ht="12">
      <c r="A89" s="134"/>
      <c r="B89" s="147"/>
      <c r="C89" s="142" t="s">
        <v>318</v>
      </c>
      <c r="D89" s="142"/>
      <c r="E89" s="118">
        <v>81</v>
      </c>
      <c r="F89" s="75">
        <v>5</v>
      </c>
      <c r="G89" s="76">
        <v>3</v>
      </c>
      <c r="H89" s="76">
        <v>0</v>
      </c>
      <c r="I89" s="76">
        <v>1</v>
      </c>
      <c r="J89" s="76">
        <v>54</v>
      </c>
      <c r="K89" s="76">
        <v>0</v>
      </c>
      <c r="L89" s="76">
        <v>3</v>
      </c>
      <c r="M89" s="76">
        <v>0</v>
      </c>
      <c r="N89" s="76">
        <v>52</v>
      </c>
      <c r="O89" s="76">
        <v>0</v>
      </c>
      <c r="P89" s="76">
        <v>0</v>
      </c>
      <c r="Q89" s="76">
        <v>0</v>
      </c>
      <c r="R89" s="76">
        <v>0</v>
      </c>
      <c r="S89" s="76">
        <v>37</v>
      </c>
      <c r="T89" s="76">
        <v>0</v>
      </c>
      <c r="U89" s="76">
        <v>37</v>
      </c>
      <c r="V89" s="76">
        <v>0</v>
      </c>
      <c r="W89" s="76">
        <v>0</v>
      </c>
      <c r="X89" s="76">
        <v>0</v>
      </c>
      <c r="Y89" s="76">
        <v>0</v>
      </c>
      <c r="Z89" s="76">
        <v>0</v>
      </c>
      <c r="AA89" s="76">
        <v>1</v>
      </c>
      <c r="AB89" s="76">
        <v>1</v>
      </c>
      <c r="AC89" s="76">
        <v>12</v>
      </c>
      <c r="AD89" s="76">
        <v>6</v>
      </c>
      <c r="AE89" s="76">
        <v>4</v>
      </c>
      <c r="AF89" s="76">
        <v>2</v>
      </c>
      <c r="AG89" s="76">
        <v>0</v>
      </c>
      <c r="AH89" s="76">
        <v>1</v>
      </c>
      <c r="AI89" s="76">
        <v>51</v>
      </c>
      <c r="AJ89" s="76">
        <v>31</v>
      </c>
      <c r="AK89" s="76">
        <v>0</v>
      </c>
      <c r="AL89" s="76">
        <v>9</v>
      </c>
      <c r="AM89" s="76">
        <v>1</v>
      </c>
      <c r="AN89" s="76">
        <v>0</v>
      </c>
      <c r="AO89" s="76">
        <v>0</v>
      </c>
      <c r="AP89" s="76">
        <v>0</v>
      </c>
      <c r="AQ89" s="76">
        <v>0</v>
      </c>
      <c r="AR89" s="76">
        <v>3</v>
      </c>
      <c r="AS89" s="76">
        <v>82894111.47</v>
      </c>
      <c r="AT89" s="76">
        <v>0</v>
      </c>
      <c r="AU89" s="76">
        <v>0</v>
      </c>
      <c r="AV89" s="76">
        <v>0</v>
      </c>
      <c r="AW89" s="76">
        <v>0</v>
      </c>
      <c r="AX89" s="76">
        <v>0</v>
      </c>
      <c r="AY89" s="76">
        <v>0</v>
      </c>
      <c r="AZ89" s="76">
        <v>0</v>
      </c>
      <c r="BA89" s="76">
        <v>0</v>
      </c>
      <c r="BB89" s="76">
        <v>19</v>
      </c>
      <c r="BC89" s="76">
        <v>0</v>
      </c>
      <c r="BD89" s="76">
        <v>0</v>
      </c>
      <c r="BE89" s="76">
        <v>0</v>
      </c>
      <c r="BF89" s="76">
        <v>1</v>
      </c>
    </row>
    <row r="90" spans="1:58" s="74" customFormat="1" ht="12">
      <c r="A90" s="134"/>
      <c r="B90" s="147"/>
      <c r="C90" s="142" t="s">
        <v>319</v>
      </c>
      <c r="D90" s="142"/>
      <c r="E90" s="118">
        <v>82</v>
      </c>
      <c r="F90" s="75">
        <v>0</v>
      </c>
      <c r="G90" s="76">
        <v>0</v>
      </c>
      <c r="H90" s="76">
        <v>0</v>
      </c>
      <c r="I90" s="76">
        <v>0</v>
      </c>
      <c r="J90" s="76">
        <v>14</v>
      </c>
      <c r="K90" s="76">
        <v>0</v>
      </c>
      <c r="L90" s="76">
        <v>0</v>
      </c>
      <c r="M90" s="76">
        <v>0</v>
      </c>
      <c r="N90" s="76">
        <v>14</v>
      </c>
      <c r="O90" s="76">
        <v>0</v>
      </c>
      <c r="P90" s="76">
        <v>0</v>
      </c>
      <c r="Q90" s="76">
        <v>0</v>
      </c>
      <c r="R90" s="76">
        <v>0</v>
      </c>
      <c r="S90" s="76">
        <v>10</v>
      </c>
      <c r="T90" s="76">
        <v>0</v>
      </c>
      <c r="U90" s="76">
        <v>7</v>
      </c>
      <c r="V90" s="76">
        <v>3</v>
      </c>
      <c r="W90" s="76">
        <v>0</v>
      </c>
      <c r="X90" s="76">
        <v>0</v>
      </c>
      <c r="Y90" s="76">
        <v>0</v>
      </c>
      <c r="Z90" s="76">
        <v>0</v>
      </c>
      <c r="AA90" s="76">
        <v>0</v>
      </c>
      <c r="AB90" s="76">
        <v>1</v>
      </c>
      <c r="AC90" s="76">
        <v>2</v>
      </c>
      <c r="AD90" s="76">
        <v>1</v>
      </c>
      <c r="AE90" s="76">
        <v>0</v>
      </c>
      <c r="AF90" s="76">
        <v>1</v>
      </c>
      <c r="AG90" s="76">
        <v>0</v>
      </c>
      <c r="AH90" s="76">
        <v>0</v>
      </c>
      <c r="AI90" s="76">
        <v>13</v>
      </c>
      <c r="AJ90" s="76">
        <v>2</v>
      </c>
      <c r="AK90" s="76">
        <v>0</v>
      </c>
      <c r="AL90" s="76">
        <v>1</v>
      </c>
      <c r="AM90" s="76">
        <v>0</v>
      </c>
      <c r="AN90" s="76">
        <v>0</v>
      </c>
      <c r="AO90" s="76">
        <v>0</v>
      </c>
      <c r="AP90" s="76">
        <v>0</v>
      </c>
      <c r="AQ90" s="76">
        <v>0</v>
      </c>
      <c r="AR90" s="76">
        <v>3</v>
      </c>
      <c r="AS90" s="76">
        <v>15905380</v>
      </c>
      <c r="AT90" s="76">
        <v>0</v>
      </c>
      <c r="AU90" s="76">
        <v>0</v>
      </c>
      <c r="AV90" s="76">
        <v>0</v>
      </c>
      <c r="AW90" s="76">
        <v>0</v>
      </c>
      <c r="AX90" s="76">
        <v>0</v>
      </c>
      <c r="AY90" s="76">
        <v>0</v>
      </c>
      <c r="AZ90" s="76">
        <v>0</v>
      </c>
      <c r="BA90" s="76">
        <v>0</v>
      </c>
      <c r="BB90" s="76">
        <v>10</v>
      </c>
      <c r="BC90" s="76">
        <v>0</v>
      </c>
      <c r="BD90" s="76">
        <v>0</v>
      </c>
      <c r="BE90" s="76">
        <v>0</v>
      </c>
      <c r="BF90" s="76">
        <v>0</v>
      </c>
    </row>
    <row r="91" spans="1:58" s="74" customFormat="1" ht="12">
      <c r="A91" s="134"/>
      <c r="B91" s="147"/>
      <c r="C91" s="142" t="s">
        <v>320</v>
      </c>
      <c r="D91" s="142"/>
      <c r="E91" s="118">
        <v>83</v>
      </c>
      <c r="F91" s="75">
        <v>7</v>
      </c>
      <c r="G91" s="76">
        <v>12</v>
      </c>
      <c r="H91" s="76">
        <v>0</v>
      </c>
      <c r="I91" s="76">
        <v>1</v>
      </c>
      <c r="J91" s="76">
        <v>30</v>
      </c>
      <c r="K91" s="76">
        <v>0</v>
      </c>
      <c r="L91" s="76">
        <v>1</v>
      </c>
      <c r="M91" s="76">
        <v>0</v>
      </c>
      <c r="N91" s="76">
        <v>30</v>
      </c>
      <c r="O91" s="76">
        <v>0</v>
      </c>
      <c r="P91" s="76">
        <v>0</v>
      </c>
      <c r="Q91" s="76">
        <v>0</v>
      </c>
      <c r="R91" s="76">
        <v>0</v>
      </c>
      <c r="S91" s="76">
        <v>31</v>
      </c>
      <c r="T91" s="76">
        <v>0</v>
      </c>
      <c r="U91" s="76">
        <v>29</v>
      </c>
      <c r="V91" s="76">
        <v>2</v>
      </c>
      <c r="W91" s="76">
        <v>0</v>
      </c>
      <c r="X91" s="76">
        <v>0</v>
      </c>
      <c r="Y91" s="76">
        <v>0</v>
      </c>
      <c r="Z91" s="76">
        <v>0</v>
      </c>
      <c r="AA91" s="76">
        <v>0</v>
      </c>
      <c r="AB91" s="76">
        <v>2</v>
      </c>
      <c r="AC91" s="76">
        <v>3</v>
      </c>
      <c r="AD91" s="76">
        <v>0</v>
      </c>
      <c r="AE91" s="76">
        <v>1</v>
      </c>
      <c r="AF91" s="76">
        <v>2</v>
      </c>
      <c r="AG91" s="76">
        <v>0</v>
      </c>
      <c r="AH91" s="76">
        <v>0</v>
      </c>
      <c r="AI91" s="76">
        <v>36</v>
      </c>
      <c r="AJ91" s="76">
        <v>4</v>
      </c>
      <c r="AK91" s="76">
        <v>0</v>
      </c>
      <c r="AL91" s="76">
        <v>11</v>
      </c>
      <c r="AM91" s="76">
        <v>0</v>
      </c>
      <c r="AN91" s="76">
        <v>2</v>
      </c>
      <c r="AO91" s="76">
        <v>1</v>
      </c>
      <c r="AP91" s="76">
        <v>0</v>
      </c>
      <c r="AQ91" s="76">
        <v>1</v>
      </c>
      <c r="AR91" s="76">
        <v>13</v>
      </c>
      <c r="AS91" s="76">
        <v>32045128</v>
      </c>
      <c r="AT91" s="76">
        <v>0</v>
      </c>
      <c r="AU91" s="76">
        <v>0</v>
      </c>
      <c r="AV91" s="76">
        <v>0</v>
      </c>
      <c r="AW91" s="76">
        <v>0</v>
      </c>
      <c r="AX91" s="76">
        <v>0</v>
      </c>
      <c r="AY91" s="76">
        <v>0</v>
      </c>
      <c r="AZ91" s="76">
        <v>0</v>
      </c>
      <c r="BA91" s="76">
        <v>0</v>
      </c>
      <c r="BB91" s="76">
        <v>31</v>
      </c>
      <c r="BC91" s="76">
        <v>0</v>
      </c>
      <c r="BD91" s="76">
        <v>0</v>
      </c>
      <c r="BE91" s="76">
        <v>0</v>
      </c>
      <c r="BF91" s="76">
        <v>4</v>
      </c>
    </row>
    <row r="92" spans="1:58" s="74" customFormat="1" ht="12">
      <c r="A92" s="134"/>
      <c r="B92" s="147"/>
      <c r="C92" s="142" t="s">
        <v>321</v>
      </c>
      <c r="D92" s="142"/>
      <c r="E92" s="118">
        <v>84</v>
      </c>
      <c r="F92" s="75">
        <v>0</v>
      </c>
      <c r="G92" s="76">
        <v>0</v>
      </c>
      <c r="H92" s="76">
        <v>0</v>
      </c>
      <c r="I92" s="76">
        <v>1</v>
      </c>
      <c r="J92" s="76">
        <v>3</v>
      </c>
      <c r="K92" s="76">
        <v>1</v>
      </c>
      <c r="L92" s="76">
        <v>0</v>
      </c>
      <c r="M92" s="76">
        <v>0</v>
      </c>
      <c r="N92" s="76">
        <v>3</v>
      </c>
      <c r="O92" s="76">
        <v>0</v>
      </c>
      <c r="P92" s="76">
        <v>0</v>
      </c>
      <c r="Q92" s="76">
        <v>0</v>
      </c>
      <c r="R92" s="76">
        <v>0</v>
      </c>
      <c r="S92" s="76">
        <v>2</v>
      </c>
      <c r="T92" s="76">
        <v>0</v>
      </c>
      <c r="U92" s="76">
        <v>2</v>
      </c>
      <c r="V92" s="76">
        <v>0</v>
      </c>
      <c r="W92" s="76">
        <v>0</v>
      </c>
      <c r="X92" s="76">
        <v>0</v>
      </c>
      <c r="Y92" s="76">
        <v>0</v>
      </c>
      <c r="Z92" s="76">
        <v>0</v>
      </c>
      <c r="AA92" s="76">
        <v>0</v>
      </c>
      <c r="AB92" s="76">
        <v>0</v>
      </c>
      <c r="AC92" s="76">
        <v>1</v>
      </c>
      <c r="AD92" s="76">
        <v>0</v>
      </c>
      <c r="AE92" s="76">
        <v>0</v>
      </c>
      <c r="AF92" s="76">
        <v>1</v>
      </c>
      <c r="AG92" s="76">
        <v>0</v>
      </c>
      <c r="AH92" s="76">
        <v>0</v>
      </c>
      <c r="AI92" s="76">
        <v>3</v>
      </c>
      <c r="AJ92" s="76">
        <v>0</v>
      </c>
      <c r="AK92" s="76">
        <v>0</v>
      </c>
      <c r="AL92" s="76">
        <v>0</v>
      </c>
      <c r="AM92" s="76">
        <v>0</v>
      </c>
      <c r="AN92" s="76">
        <v>0</v>
      </c>
      <c r="AO92" s="76">
        <v>0</v>
      </c>
      <c r="AP92" s="76">
        <v>0</v>
      </c>
      <c r="AQ92" s="76">
        <v>0</v>
      </c>
      <c r="AR92" s="76">
        <v>3</v>
      </c>
      <c r="AS92" s="76">
        <v>9025440.36</v>
      </c>
      <c r="AT92" s="76">
        <v>0</v>
      </c>
      <c r="AU92" s="76">
        <v>0</v>
      </c>
      <c r="AV92" s="76">
        <v>0</v>
      </c>
      <c r="AW92" s="76">
        <v>0</v>
      </c>
      <c r="AX92" s="76">
        <v>0</v>
      </c>
      <c r="AY92" s="76">
        <v>0</v>
      </c>
      <c r="AZ92" s="76">
        <v>0</v>
      </c>
      <c r="BA92" s="76">
        <v>0</v>
      </c>
      <c r="BB92" s="76">
        <v>3</v>
      </c>
      <c r="BC92" s="76">
        <v>0</v>
      </c>
      <c r="BD92" s="76">
        <v>0</v>
      </c>
      <c r="BE92" s="76">
        <v>0</v>
      </c>
      <c r="BF92" s="76">
        <v>0</v>
      </c>
    </row>
    <row r="93" spans="1:58" s="74" customFormat="1" ht="12">
      <c r="A93" s="134"/>
      <c r="B93" s="147"/>
      <c r="C93" s="142" t="s">
        <v>322</v>
      </c>
      <c r="D93" s="142"/>
      <c r="E93" s="118">
        <v>85</v>
      </c>
      <c r="F93" s="75">
        <v>0</v>
      </c>
      <c r="G93" s="76">
        <v>0</v>
      </c>
      <c r="H93" s="76">
        <v>0</v>
      </c>
      <c r="I93" s="76">
        <v>0</v>
      </c>
      <c r="J93" s="76">
        <v>0</v>
      </c>
      <c r="K93" s="76">
        <v>0</v>
      </c>
      <c r="L93" s="76">
        <v>0</v>
      </c>
      <c r="M93" s="76">
        <v>0</v>
      </c>
      <c r="N93" s="76">
        <v>0</v>
      </c>
      <c r="O93" s="76">
        <v>0</v>
      </c>
      <c r="P93" s="76">
        <v>0</v>
      </c>
      <c r="Q93" s="76">
        <v>0</v>
      </c>
      <c r="R93" s="76">
        <v>0</v>
      </c>
      <c r="S93" s="76">
        <v>0</v>
      </c>
      <c r="T93" s="76">
        <v>0</v>
      </c>
      <c r="U93" s="76">
        <v>0</v>
      </c>
      <c r="V93" s="76">
        <v>0</v>
      </c>
      <c r="W93" s="76">
        <v>0</v>
      </c>
      <c r="X93" s="76">
        <v>0</v>
      </c>
      <c r="Y93" s="76">
        <v>0</v>
      </c>
      <c r="Z93" s="76">
        <v>0</v>
      </c>
      <c r="AA93" s="76">
        <v>0</v>
      </c>
      <c r="AB93" s="76">
        <v>0</v>
      </c>
      <c r="AC93" s="76">
        <v>0</v>
      </c>
      <c r="AD93" s="76">
        <v>0</v>
      </c>
      <c r="AE93" s="76">
        <v>0</v>
      </c>
      <c r="AF93" s="76">
        <v>0</v>
      </c>
      <c r="AG93" s="76">
        <v>0</v>
      </c>
      <c r="AH93" s="76">
        <v>0</v>
      </c>
      <c r="AI93" s="76">
        <v>0</v>
      </c>
      <c r="AJ93" s="76">
        <v>0</v>
      </c>
      <c r="AK93" s="76">
        <v>0</v>
      </c>
      <c r="AL93" s="76">
        <v>0</v>
      </c>
      <c r="AM93" s="76">
        <v>0</v>
      </c>
      <c r="AN93" s="76">
        <v>0</v>
      </c>
      <c r="AO93" s="76">
        <v>0</v>
      </c>
      <c r="AP93" s="76">
        <v>0</v>
      </c>
      <c r="AQ93" s="76">
        <v>0</v>
      </c>
      <c r="AR93" s="76">
        <v>0</v>
      </c>
      <c r="AS93" s="76">
        <v>0</v>
      </c>
      <c r="AT93" s="76">
        <v>0</v>
      </c>
      <c r="AU93" s="76">
        <v>0</v>
      </c>
      <c r="AV93" s="76">
        <v>0</v>
      </c>
      <c r="AW93" s="76">
        <v>0</v>
      </c>
      <c r="AX93" s="76">
        <v>0</v>
      </c>
      <c r="AY93" s="76">
        <v>0</v>
      </c>
      <c r="AZ93" s="76">
        <v>0</v>
      </c>
      <c r="BA93" s="76">
        <v>0</v>
      </c>
      <c r="BB93" s="76">
        <v>0</v>
      </c>
      <c r="BC93" s="76">
        <v>0</v>
      </c>
      <c r="BD93" s="76">
        <v>0</v>
      </c>
      <c r="BE93" s="76">
        <v>0</v>
      </c>
      <c r="BF93" s="76">
        <v>0</v>
      </c>
    </row>
    <row r="94" spans="1:58" s="74" customFormat="1" ht="12">
      <c r="A94" s="134"/>
      <c r="B94" s="147"/>
      <c r="C94" s="142" t="s">
        <v>323</v>
      </c>
      <c r="D94" s="142"/>
      <c r="E94" s="118">
        <v>86</v>
      </c>
      <c r="F94" s="75">
        <v>0</v>
      </c>
      <c r="G94" s="76">
        <v>0</v>
      </c>
      <c r="H94" s="76">
        <v>0</v>
      </c>
      <c r="I94" s="76">
        <v>0</v>
      </c>
      <c r="J94" s="76">
        <v>0</v>
      </c>
      <c r="K94" s="76">
        <v>0</v>
      </c>
      <c r="L94" s="76">
        <v>0</v>
      </c>
      <c r="M94" s="76">
        <v>0</v>
      </c>
      <c r="N94" s="76">
        <v>0</v>
      </c>
      <c r="O94" s="76">
        <v>0</v>
      </c>
      <c r="P94" s="76">
        <v>0</v>
      </c>
      <c r="Q94" s="76">
        <v>0</v>
      </c>
      <c r="R94" s="76">
        <v>0</v>
      </c>
      <c r="S94" s="76">
        <v>0</v>
      </c>
      <c r="T94" s="76">
        <v>0</v>
      </c>
      <c r="U94" s="76">
        <v>0</v>
      </c>
      <c r="V94" s="76">
        <v>0</v>
      </c>
      <c r="W94" s="76">
        <v>0</v>
      </c>
      <c r="X94" s="76">
        <v>0</v>
      </c>
      <c r="Y94" s="76">
        <v>0</v>
      </c>
      <c r="Z94" s="76">
        <v>0</v>
      </c>
      <c r="AA94" s="76">
        <v>0</v>
      </c>
      <c r="AB94" s="76">
        <v>0</v>
      </c>
      <c r="AC94" s="76">
        <v>0</v>
      </c>
      <c r="AD94" s="76">
        <v>0</v>
      </c>
      <c r="AE94" s="76">
        <v>0</v>
      </c>
      <c r="AF94" s="76">
        <v>0</v>
      </c>
      <c r="AG94" s="76">
        <v>0</v>
      </c>
      <c r="AH94" s="76">
        <v>0</v>
      </c>
      <c r="AI94" s="76">
        <v>0</v>
      </c>
      <c r="AJ94" s="76">
        <v>0</v>
      </c>
      <c r="AK94" s="76">
        <v>0</v>
      </c>
      <c r="AL94" s="76">
        <v>0</v>
      </c>
      <c r="AM94" s="76">
        <v>0</v>
      </c>
      <c r="AN94" s="76">
        <v>0</v>
      </c>
      <c r="AO94" s="76">
        <v>0</v>
      </c>
      <c r="AP94" s="76">
        <v>0</v>
      </c>
      <c r="AQ94" s="76">
        <v>0</v>
      </c>
      <c r="AR94" s="76">
        <v>0</v>
      </c>
      <c r="AS94" s="76">
        <v>0</v>
      </c>
      <c r="AT94" s="76">
        <v>0</v>
      </c>
      <c r="AU94" s="76">
        <v>0</v>
      </c>
      <c r="AV94" s="76">
        <v>0</v>
      </c>
      <c r="AW94" s="76">
        <v>0</v>
      </c>
      <c r="AX94" s="76">
        <v>0</v>
      </c>
      <c r="AY94" s="76">
        <v>0</v>
      </c>
      <c r="AZ94" s="76">
        <v>0</v>
      </c>
      <c r="BA94" s="76">
        <v>0</v>
      </c>
      <c r="BB94" s="76">
        <v>0</v>
      </c>
      <c r="BC94" s="76">
        <v>0</v>
      </c>
      <c r="BD94" s="76">
        <v>0</v>
      </c>
      <c r="BE94" s="76">
        <v>0</v>
      </c>
      <c r="BF94" s="76">
        <v>0</v>
      </c>
    </row>
    <row r="95" spans="1:58" s="74" customFormat="1" ht="12">
      <c r="A95" s="134"/>
      <c r="B95" s="147"/>
      <c r="C95" s="142" t="s">
        <v>324</v>
      </c>
      <c r="D95" s="142"/>
      <c r="E95" s="118">
        <v>87</v>
      </c>
      <c r="F95" s="75">
        <v>0</v>
      </c>
      <c r="G95" s="76">
        <v>0</v>
      </c>
      <c r="H95" s="76">
        <v>0</v>
      </c>
      <c r="I95" s="76">
        <v>0</v>
      </c>
      <c r="J95" s="76">
        <v>0</v>
      </c>
      <c r="K95" s="76">
        <v>0</v>
      </c>
      <c r="L95" s="76">
        <v>0</v>
      </c>
      <c r="M95" s="76">
        <v>0</v>
      </c>
      <c r="N95" s="76">
        <v>0</v>
      </c>
      <c r="O95" s="76">
        <v>0</v>
      </c>
      <c r="P95" s="76">
        <v>0</v>
      </c>
      <c r="Q95" s="76">
        <v>0</v>
      </c>
      <c r="R95" s="76">
        <v>0</v>
      </c>
      <c r="S95" s="76">
        <v>0</v>
      </c>
      <c r="T95" s="76">
        <v>0</v>
      </c>
      <c r="U95" s="76">
        <v>0</v>
      </c>
      <c r="V95" s="76">
        <v>0</v>
      </c>
      <c r="W95" s="76">
        <v>0</v>
      </c>
      <c r="X95" s="76">
        <v>0</v>
      </c>
      <c r="Y95" s="76">
        <v>0</v>
      </c>
      <c r="Z95" s="76">
        <v>0</v>
      </c>
      <c r="AA95" s="76">
        <v>0</v>
      </c>
      <c r="AB95" s="76">
        <v>0</v>
      </c>
      <c r="AC95" s="76">
        <v>0</v>
      </c>
      <c r="AD95" s="76">
        <v>0</v>
      </c>
      <c r="AE95" s="76">
        <v>0</v>
      </c>
      <c r="AF95" s="76">
        <v>0</v>
      </c>
      <c r="AG95" s="76">
        <v>0</v>
      </c>
      <c r="AH95" s="76">
        <v>0</v>
      </c>
      <c r="AI95" s="76">
        <v>0</v>
      </c>
      <c r="AJ95" s="76">
        <v>0</v>
      </c>
      <c r="AK95" s="76">
        <v>0</v>
      </c>
      <c r="AL95" s="76">
        <v>0</v>
      </c>
      <c r="AM95" s="76">
        <v>0</v>
      </c>
      <c r="AN95" s="76">
        <v>0</v>
      </c>
      <c r="AO95" s="76">
        <v>0</v>
      </c>
      <c r="AP95" s="76">
        <v>0</v>
      </c>
      <c r="AQ95" s="76">
        <v>0</v>
      </c>
      <c r="AR95" s="76">
        <v>0</v>
      </c>
      <c r="AS95" s="76">
        <v>0</v>
      </c>
      <c r="AT95" s="76">
        <v>0</v>
      </c>
      <c r="AU95" s="76">
        <v>0</v>
      </c>
      <c r="AV95" s="76">
        <v>0</v>
      </c>
      <c r="AW95" s="76">
        <v>0</v>
      </c>
      <c r="AX95" s="76">
        <v>0</v>
      </c>
      <c r="AY95" s="76">
        <v>0</v>
      </c>
      <c r="AZ95" s="76">
        <v>0</v>
      </c>
      <c r="BA95" s="76">
        <v>0</v>
      </c>
      <c r="BB95" s="76">
        <v>0</v>
      </c>
      <c r="BC95" s="76">
        <v>0</v>
      </c>
      <c r="BD95" s="76">
        <v>0</v>
      </c>
      <c r="BE95" s="76">
        <v>0</v>
      </c>
      <c r="BF95" s="76">
        <v>0</v>
      </c>
    </row>
    <row r="96" spans="1:58" s="74" customFormat="1" ht="12">
      <c r="A96" s="134"/>
      <c r="B96" s="147"/>
      <c r="C96" s="142" t="s">
        <v>325</v>
      </c>
      <c r="D96" s="142"/>
      <c r="E96" s="118">
        <v>88</v>
      </c>
      <c r="F96" s="75">
        <v>6</v>
      </c>
      <c r="G96" s="76">
        <v>1</v>
      </c>
      <c r="H96" s="76">
        <v>0</v>
      </c>
      <c r="I96" s="76">
        <v>1</v>
      </c>
      <c r="J96" s="76">
        <v>23</v>
      </c>
      <c r="K96" s="76">
        <v>0</v>
      </c>
      <c r="L96" s="76">
        <v>4</v>
      </c>
      <c r="M96" s="76">
        <v>0</v>
      </c>
      <c r="N96" s="76">
        <v>20</v>
      </c>
      <c r="O96" s="76">
        <v>0</v>
      </c>
      <c r="P96" s="76">
        <v>0</v>
      </c>
      <c r="Q96" s="76">
        <v>0</v>
      </c>
      <c r="R96" s="76">
        <v>0</v>
      </c>
      <c r="S96" s="76">
        <v>14</v>
      </c>
      <c r="T96" s="76">
        <v>0</v>
      </c>
      <c r="U96" s="76">
        <v>3</v>
      </c>
      <c r="V96" s="76">
        <v>11</v>
      </c>
      <c r="W96" s="76">
        <v>0</v>
      </c>
      <c r="X96" s="76">
        <v>0</v>
      </c>
      <c r="Y96" s="76">
        <v>0</v>
      </c>
      <c r="Z96" s="76">
        <v>0</v>
      </c>
      <c r="AA96" s="76">
        <v>0</v>
      </c>
      <c r="AB96" s="76">
        <v>1</v>
      </c>
      <c r="AC96" s="76">
        <v>5</v>
      </c>
      <c r="AD96" s="76">
        <v>1</v>
      </c>
      <c r="AE96" s="76">
        <v>1</v>
      </c>
      <c r="AF96" s="76">
        <v>2</v>
      </c>
      <c r="AG96" s="76">
        <v>0</v>
      </c>
      <c r="AH96" s="76">
        <v>2</v>
      </c>
      <c r="AI96" s="76">
        <v>22</v>
      </c>
      <c r="AJ96" s="76">
        <v>0</v>
      </c>
      <c r="AK96" s="76">
        <v>0</v>
      </c>
      <c r="AL96" s="76">
        <v>3</v>
      </c>
      <c r="AM96" s="76">
        <v>0</v>
      </c>
      <c r="AN96" s="76">
        <v>2</v>
      </c>
      <c r="AO96" s="76">
        <v>1</v>
      </c>
      <c r="AP96" s="76">
        <v>0</v>
      </c>
      <c r="AQ96" s="76">
        <v>1</v>
      </c>
      <c r="AR96" s="76">
        <v>1</v>
      </c>
      <c r="AS96" s="76">
        <v>0</v>
      </c>
      <c r="AT96" s="76">
        <v>0</v>
      </c>
      <c r="AU96" s="76">
        <v>0</v>
      </c>
      <c r="AV96" s="76">
        <v>0</v>
      </c>
      <c r="AW96" s="76">
        <v>0</v>
      </c>
      <c r="AX96" s="76">
        <v>0</v>
      </c>
      <c r="AY96" s="76">
        <v>0</v>
      </c>
      <c r="AZ96" s="76">
        <v>0</v>
      </c>
      <c r="BA96" s="76">
        <v>0</v>
      </c>
      <c r="BB96" s="76">
        <v>22</v>
      </c>
      <c r="BC96" s="76">
        <v>0</v>
      </c>
      <c r="BD96" s="76">
        <v>0</v>
      </c>
      <c r="BE96" s="76">
        <v>2</v>
      </c>
      <c r="BF96" s="76">
        <v>11</v>
      </c>
    </row>
    <row r="97" spans="1:58" s="74" customFormat="1" ht="12">
      <c r="A97" s="134"/>
      <c r="B97" s="147"/>
      <c r="C97" s="142" t="s">
        <v>326</v>
      </c>
      <c r="D97" s="142"/>
      <c r="E97" s="118">
        <v>89</v>
      </c>
      <c r="F97" s="75">
        <v>1</v>
      </c>
      <c r="G97" s="76">
        <v>0</v>
      </c>
      <c r="H97" s="76">
        <v>0</v>
      </c>
      <c r="I97" s="76">
        <v>0</v>
      </c>
      <c r="J97" s="76">
        <v>3</v>
      </c>
      <c r="K97" s="76">
        <v>0</v>
      </c>
      <c r="L97" s="76">
        <v>0</v>
      </c>
      <c r="M97" s="76">
        <v>0</v>
      </c>
      <c r="N97" s="76">
        <v>3</v>
      </c>
      <c r="O97" s="76">
        <v>0</v>
      </c>
      <c r="P97" s="76">
        <v>0</v>
      </c>
      <c r="Q97" s="76">
        <v>0</v>
      </c>
      <c r="R97" s="76">
        <v>0</v>
      </c>
      <c r="S97" s="76">
        <v>2</v>
      </c>
      <c r="T97" s="76">
        <v>0</v>
      </c>
      <c r="U97" s="76">
        <v>1</v>
      </c>
      <c r="V97" s="76">
        <v>1</v>
      </c>
      <c r="W97" s="76">
        <v>0</v>
      </c>
      <c r="X97" s="76">
        <v>0</v>
      </c>
      <c r="Y97" s="76">
        <v>0</v>
      </c>
      <c r="Z97" s="76">
        <v>0</v>
      </c>
      <c r="AA97" s="76">
        <v>0</v>
      </c>
      <c r="AB97" s="76">
        <v>0</v>
      </c>
      <c r="AC97" s="76">
        <v>0</v>
      </c>
      <c r="AD97" s="76">
        <v>0</v>
      </c>
      <c r="AE97" s="76">
        <v>0</v>
      </c>
      <c r="AF97" s="76">
        <v>0</v>
      </c>
      <c r="AG97" s="76">
        <v>0</v>
      </c>
      <c r="AH97" s="76">
        <v>0</v>
      </c>
      <c r="AI97" s="76">
        <v>2</v>
      </c>
      <c r="AJ97" s="76">
        <v>0</v>
      </c>
      <c r="AK97" s="76">
        <v>0</v>
      </c>
      <c r="AL97" s="76">
        <v>1</v>
      </c>
      <c r="AM97" s="76">
        <v>0</v>
      </c>
      <c r="AN97" s="76">
        <v>1</v>
      </c>
      <c r="AO97" s="76">
        <v>0</v>
      </c>
      <c r="AP97" s="76">
        <v>0</v>
      </c>
      <c r="AQ97" s="76">
        <v>0</v>
      </c>
      <c r="AR97" s="76">
        <v>0</v>
      </c>
      <c r="AS97" s="76">
        <v>1135</v>
      </c>
      <c r="AT97" s="76">
        <v>0</v>
      </c>
      <c r="AU97" s="76">
        <v>0</v>
      </c>
      <c r="AV97" s="76">
        <v>0</v>
      </c>
      <c r="AW97" s="76">
        <v>0</v>
      </c>
      <c r="AX97" s="76">
        <v>0</v>
      </c>
      <c r="AY97" s="76">
        <v>0</v>
      </c>
      <c r="AZ97" s="76">
        <v>0</v>
      </c>
      <c r="BA97" s="76">
        <v>0</v>
      </c>
      <c r="BB97" s="76">
        <v>2</v>
      </c>
      <c r="BC97" s="76">
        <v>0</v>
      </c>
      <c r="BD97" s="76">
        <v>0</v>
      </c>
      <c r="BE97" s="76">
        <v>0</v>
      </c>
      <c r="BF97" s="76">
        <v>0</v>
      </c>
    </row>
    <row r="98" spans="1:58" s="74" customFormat="1" ht="12">
      <c r="A98" s="134"/>
      <c r="B98" s="147"/>
      <c r="C98" s="142" t="s">
        <v>327</v>
      </c>
      <c r="D98" s="142"/>
      <c r="E98" s="118">
        <v>90</v>
      </c>
      <c r="F98" s="75">
        <v>3</v>
      </c>
      <c r="G98" s="76">
        <v>1</v>
      </c>
      <c r="H98" s="76">
        <v>0</v>
      </c>
      <c r="I98" s="76">
        <v>0</v>
      </c>
      <c r="J98" s="76">
        <v>61</v>
      </c>
      <c r="K98" s="76">
        <v>0</v>
      </c>
      <c r="L98" s="76">
        <v>0</v>
      </c>
      <c r="M98" s="76">
        <v>0</v>
      </c>
      <c r="N98" s="76">
        <v>58</v>
      </c>
      <c r="O98" s="76">
        <v>3</v>
      </c>
      <c r="P98" s="76">
        <v>0</v>
      </c>
      <c r="Q98" s="76">
        <v>0</v>
      </c>
      <c r="R98" s="76">
        <v>0</v>
      </c>
      <c r="S98" s="76">
        <v>36</v>
      </c>
      <c r="T98" s="76">
        <v>0</v>
      </c>
      <c r="U98" s="76">
        <v>33</v>
      </c>
      <c r="V98" s="76">
        <v>3</v>
      </c>
      <c r="W98" s="76">
        <v>0</v>
      </c>
      <c r="X98" s="76">
        <v>0</v>
      </c>
      <c r="Y98" s="76">
        <v>0</v>
      </c>
      <c r="Z98" s="76">
        <v>0</v>
      </c>
      <c r="AA98" s="76">
        <v>0</v>
      </c>
      <c r="AB98" s="76">
        <v>0</v>
      </c>
      <c r="AC98" s="76">
        <v>2</v>
      </c>
      <c r="AD98" s="76">
        <v>1</v>
      </c>
      <c r="AE98" s="76">
        <v>0</v>
      </c>
      <c r="AF98" s="76">
        <v>0</v>
      </c>
      <c r="AG98" s="76">
        <v>0</v>
      </c>
      <c r="AH98" s="76">
        <v>5</v>
      </c>
      <c r="AI98" s="76">
        <v>43</v>
      </c>
      <c r="AJ98" s="76">
        <v>20</v>
      </c>
      <c r="AK98" s="76">
        <v>0</v>
      </c>
      <c r="AL98" s="76">
        <v>19</v>
      </c>
      <c r="AM98" s="76">
        <v>1</v>
      </c>
      <c r="AN98" s="76">
        <v>0</v>
      </c>
      <c r="AO98" s="76">
        <v>0</v>
      </c>
      <c r="AP98" s="76">
        <v>0</v>
      </c>
      <c r="AQ98" s="76">
        <v>0</v>
      </c>
      <c r="AR98" s="76">
        <v>0</v>
      </c>
      <c r="AS98" s="76">
        <v>15442818.43</v>
      </c>
      <c r="AT98" s="76">
        <v>0</v>
      </c>
      <c r="AU98" s="76">
        <v>0</v>
      </c>
      <c r="AV98" s="76">
        <v>0</v>
      </c>
      <c r="AW98" s="76">
        <v>0</v>
      </c>
      <c r="AX98" s="76">
        <v>0</v>
      </c>
      <c r="AY98" s="76">
        <v>0</v>
      </c>
      <c r="AZ98" s="76">
        <v>0</v>
      </c>
      <c r="BA98" s="76">
        <v>0</v>
      </c>
      <c r="BB98" s="76">
        <v>23</v>
      </c>
      <c r="BC98" s="76">
        <v>0</v>
      </c>
      <c r="BD98" s="76">
        <v>2</v>
      </c>
      <c r="BE98" s="76">
        <v>0</v>
      </c>
      <c r="BF98" s="76">
        <v>3</v>
      </c>
    </row>
    <row r="99" spans="1:58" s="74" customFormat="1" ht="12">
      <c r="A99" s="134"/>
      <c r="B99" s="147"/>
      <c r="C99" s="83" t="s">
        <v>46</v>
      </c>
      <c r="D99" s="116" t="s">
        <v>317</v>
      </c>
      <c r="E99" s="118">
        <v>91</v>
      </c>
      <c r="F99" s="75">
        <v>3</v>
      </c>
      <c r="G99" s="76">
        <v>1</v>
      </c>
      <c r="H99" s="76">
        <v>0</v>
      </c>
      <c r="I99" s="76">
        <v>0</v>
      </c>
      <c r="J99" s="76">
        <v>41</v>
      </c>
      <c r="K99" s="76">
        <v>0</v>
      </c>
      <c r="L99" s="76">
        <v>0</v>
      </c>
      <c r="M99" s="76">
        <v>0</v>
      </c>
      <c r="N99" s="76">
        <v>38</v>
      </c>
      <c r="O99" s="76">
        <v>3</v>
      </c>
      <c r="P99" s="76">
        <v>0</v>
      </c>
      <c r="Q99" s="76">
        <v>0</v>
      </c>
      <c r="R99" s="76">
        <v>0</v>
      </c>
      <c r="S99" s="76">
        <v>21</v>
      </c>
      <c r="T99" s="76">
        <v>0</v>
      </c>
      <c r="U99" s="76">
        <v>19</v>
      </c>
      <c r="V99" s="76">
        <v>2</v>
      </c>
      <c r="W99" s="76">
        <v>0</v>
      </c>
      <c r="X99" s="76">
        <v>0</v>
      </c>
      <c r="Y99" s="76">
        <v>0</v>
      </c>
      <c r="Z99" s="76">
        <v>0</v>
      </c>
      <c r="AA99" s="76">
        <v>0</v>
      </c>
      <c r="AB99" s="76">
        <v>0</v>
      </c>
      <c r="AC99" s="76">
        <v>2</v>
      </c>
      <c r="AD99" s="76">
        <v>1</v>
      </c>
      <c r="AE99" s="76">
        <v>0</v>
      </c>
      <c r="AF99" s="76">
        <v>0</v>
      </c>
      <c r="AG99" s="76">
        <v>0</v>
      </c>
      <c r="AH99" s="76">
        <v>4</v>
      </c>
      <c r="AI99" s="76">
        <v>27</v>
      </c>
      <c r="AJ99" s="76">
        <v>12</v>
      </c>
      <c r="AK99" s="76">
        <v>0</v>
      </c>
      <c r="AL99" s="76">
        <v>15</v>
      </c>
      <c r="AM99" s="76">
        <v>1</v>
      </c>
      <c r="AN99" s="76">
        <v>0</v>
      </c>
      <c r="AO99" s="76">
        <v>0</v>
      </c>
      <c r="AP99" s="76">
        <v>0</v>
      </c>
      <c r="AQ99" s="76">
        <v>0</v>
      </c>
      <c r="AR99" s="76">
        <v>0</v>
      </c>
      <c r="AS99" s="76">
        <v>10628186</v>
      </c>
      <c r="AT99" s="76">
        <v>0</v>
      </c>
      <c r="AU99" s="76">
        <v>0</v>
      </c>
      <c r="AV99" s="76">
        <v>0</v>
      </c>
      <c r="AW99" s="76">
        <v>0</v>
      </c>
      <c r="AX99" s="76">
        <v>0</v>
      </c>
      <c r="AY99" s="76">
        <v>0</v>
      </c>
      <c r="AZ99" s="76">
        <v>0</v>
      </c>
      <c r="BA99" s="76">
        <v>0</v>
      </c>
      <c r="BB99" s="76">
        <v>15</v>
      </c>
      <c r="BC99" s="76">
        <v>0</v>
      </c>
      <c r="BD99" s="76">
        <v>1</v>
      </c>
      <c r="BE99" s="76">
        <v>0</v>
      </c>
      <c r="BF99" s="76">
        <v>1</v>
      </c>
    </row>
    <row r="100" spans="1:58" s="74" customFormat="1" ht="12">
      <c r="A100" s="134"/>
      <c r="B100" s="148"/>
      <c r="C100" s="144" t="s">
        <v>328</v>
      </c>
      <c r="D100" s="145"/>
      <c r="E100" s="118">
        <v>92</v>
      </c>
      <c r="F100" s="75">
        <v>0</v>
      </c>
      <c r="G100" s="76">
        <v>3</v>
      </c>
      <c r="H100" s="76">
        <v>0</v>
      </c>
      <c r="I100" s="76">
        <v>0</v>
      </c>
      <c r="J100" s="76">
        <v>2</v>
      </c>
      <c r="K100" s="76">
        <v>0</v>
      </c>
      <c r="L100" s="76">
        <v>0</v>
      </c>
      <c r="M100" s="76">
        <v>0</v>
      </c>
      <c r="N100" s="76">
        <v>2</v>
      </c>
      <c r="O100" s="76">
        <v>0</v>
      </c>
      <c r="P100" s="76">
        <v>0</v>
      </c>
      <c r="Q100" s="76">
        <v>0</v>
      </c>
      <c r="R100" s="76">
        <v>0</v>
      </c>
      <c r="S100" s="76">
        <v>2</v>
      </c>
      <c r="T100" s="76">
        <v>0</v>
      </c>
      <c r="U100" s="76">
        <v>2</v>
      </c>
      <c r="V100" s="76">
        <v>0</v>
      </c>
      <c r="W100" s="76">
        <v>0</v>
      </c>
      <c r="X100" s="76">
        <v>0</v>
      </c>
      <c r="Y100" s="76">
        <v>0</v>
      </c>
      <c r="Z100" s="76">
        <v>0</v>
      </c>
      <c r="AA100" s="76">
        <v>2</v>
      </c>
      <c r="AB100" s="76">
        <v>0</v>
      </c>
      <c r="AC100" s="76">
        <v>2</v>
      </c>
      <c r="AD100" s="76">
        <v>1</v>
      </c>
      <c r="AE100" s="76">
        <v>0</v>
      </c>
      <c r="AF100" s="76">
        <v>1</v>
      </c>
      <c r="AG100" s="76">
        <v>0</v>
      </c>
      <c r="AH100" s="76">
        <v>1</v>
      </c>
      <c r="AI100" s="76">
        <v>5</v>
      </c>
      <c r="AJ100" s="76">
        <v>2</v>
      </c>
      <c r="AK100" s="76">
        <v>0</v>
      </c>
      <c r="AL100" s="76">
        <v>0</v>
      </c>
      <c r="AM100" s="76">
        <v>0</v>
      </c>
      <c r="AN100" s="76">
        <v>0</v>
      </c>
      <c r="AO100" s="76">
        <v>0</v>
      </c>
      <c r="AP100" s="76">
        <v>0</v>
      </c>
      <c r="AQ100" s="76">
        <v>0</v>
      </c>
      <c r="AR100" s="76">
        <v>0</v>
      </c>
      <c r="AS100" s="76">
        <v>900245</v>
      </c>
      <c r="AT100" s="76">
        <v>0</v>
      </c>
      <c r="AU100" s="76">
        <v>0</v>
      </c>
      <c r="AV100" s="76">
        <v>0</v>
      </c>
      <c r="AW100" s="76">
        <v>0</v>
      </c>
      <c r="AX100" s="76">
        <v>0</v>
      </c>
      <c r="AY100" s="76">
        <v>0</v>
      </c>
      <c r="AZ100" s="76">
        <v>0</v>
      </c>
      <c r="BA100" s="76">
        <v>0</v>
      </c>
      <c r="BB100" s="76">
        <v>2</v>
      </c>
      <c r="BC100" s="76">
        <v>0</v>
      </c>
      <c r="BD100" s="76">
        <v>0</v>
      </c>
      <c r="BE100" s="76">
        <v>0</v>
      </c>
      <c r="BF100" s="76">
        <v>2</v>
      </c>
    </row>
    <row r="101" spans="1:58" s="74" customFormat="1" ht="33.75" customHeight="1">
      <c r="A101" s="134"/>
      <c r="B101" s="141" t="s">
        <v>139</v>
      </c>
      <c r="C101" s="141"/>
      <c r="D101" s="141"/>
      <c r="E101" s="118">
        <v>93</v>
      </c>
      <c r="F101" s="75">
        <v>63</v>
      </c>
      <c r="G101" s="76">
        <v>3</v>
      </c>
      <c r="H101" s="76">
        <v>0</v>
      </c>
      <c r="I101" s="76">
        <v>15</v>
      </c>
      <c r="J101" s="76">
        <v>622</v>
      </c>
      <c r="K101" s="76">
        <v>3</v>
      </c>
      <c r="L101" s="76">
        <v>5</v>
      </c>
      <c r="M101" s="76">
        <v>0</v>
      </c>
      <c r="N101" s="76">
        <v>614</v>
      </c>
      <c r="O101" s="76">
        <v>15</v>
      </c>
      <c r="P101" s="76">
        <v>0</v>
      </c>
      <c r="Q101" s="76">
        <v>0</v>
      </c>
      <c r="R101" s="76">
        <v>0</v>
      </c>
      <c r="S101" s="76">
        <v>481</v>
      </c>
      <c r="T101" s="76">
        <v>0</v>
      </c>
      <c r="U101" s="76">
        <v>378</v>
      </c>
      <c r="V101" s="76">
        <v>103</v>
      </c>
      <c r="W101" s="76">
        <v>0</v>
      </c>
      <c r="X101" s="76">
        <v>0</v>
      </c>
      <c r="Y101" s="76">
        <v>0</v>
      </c>
      <c r="Z101" s="76">
        <v>0</v>
      </c>
      <c r="AA101" s="76">
        <v>0</v>
      </c>
      <c r="AB101" s="76">
        <v>0</v>
      </c>
      <c r="AC101" s="76">
        <v>15</v>
      </c>
      <c r="AD101" s="76">
        <v>0</v>
      </c>
      <c r="AE101" s="76">
        <v>1</v>
      </c>
      <c r="AF101" s="76">
        <v>4</v>
      </c>
      <c r="AG101" s="76">
        <v>0</v>
      </c>
      <c r="AH101" s="76">
        <v>15</v>
      </c>
      <c r="AI101" s="76">
        <v>511</v>
      </c>
      <c r="AJ101" s="76">
        <v>20</v>
      </c>
      <c r="AK101" s="76">
        <v>0</v>
      </c>
      <c r="AL101" s="76">
        <v>146</v>
      </c>
      <c r="AM101" s="76">
        <v>0</v>
      </c>
      <c r="AN101" s="76">
        <v>23</v>
      </c>
      <c r="AO101" s="76">
        <v>5</v>
      </c>
      <c r="AP101" s="76">
        <v>0</v>
      </c>
      <c r="AQ101" s="76">
        <v>4</v>
      </c>
      <c r="AR101" s="76">
        <v>259</v>
      </c>
      <c r="AS101" s="76">
        <v>84138497.95</v>
      </c>
      <c r="AT101" s="76">
        <v>0</v>
      </c>
      <c r="AU101" s="76">
        <v>0</v>
      </c>
      <c r="AV101" s="76">
        <v>0</v>
      </c>
      <c r="AW101" s="76">
        <v>0</v>
      </c>
      <c r="AX101" s="76">
        <v>0</v>
      </c>
      <c r="AY101" s="76">
        <v>0</v>
      </c>
      <c r="AZ101" s="76">
        <v>0</v>
      </c>
      <c r="BA101" s="76">
        <v>0</v>
      </c>
      <c r="BB101" s="76">
        <v>486</v>
      </c>
      <c r="BC101" s="76">
        <v>0</v>
      </c>
      <c r="BD101" s="76">
        <v>0</v>
      </c>
      <c r="BE101" s="76">
        <v>0</v>
      </c>
      <c r="BF101" s="76">
        <v>3</v>
      </c>
    </row>
    <row r="102" spans="1:58" s="74" customFormat="1" ht="12">
      <c r="A102" s="134"/>
      <c r="B102" s="143" t="s">
        <v>72</v>
      </c>
      <c r="C102" s="142" t="s">
        <v>329</v>
      </c>
      <c r="D102" s="142"/>
      <c r="E102" s="118">
        <v>94</v>
      </c>
      <c r="F102" s="75">
        <v>0</v>
      </c>
      <c r="G102" s="76">
        <v>0</v>
      </c>
      <c r="H102" s="76">
        <v>0</v>
      </c>
      <c r="I102" s="76">
        <v>0</v>
      </c>
      <c r="J102" s="76">
        <v>3</v>
      </c>
      <c r="K102" s="76">
        <v>0</v>
      </c>
      <c r="L102" s="76">
        <v>0</v>
      </c>
      <c r="M102" s="76">
        <v>0</v>
      </c>
      <c r="N102" s="76">
        <v>3</v>
      </c>
      <c r="O102" s="76">
        <v>0</v>
      </c>
      <c r="P102" s="76">
        <v>0</v>
      </c>
      <c r="Q102" s="76">
        <v>0</v>
      </c>
      <c r="R102" s="76">
        <v>0</v>
      </c>
      <c r="S102" s="76">
        <v>1</v>
      </c>
      <c r="T102" s="76">
        <v>0</v>
      </c>
      <c r="U102" s="76">
        <v>0</v>
      </c>
      <c r="V102" s="76">
        <v>1</v>
      </c>
      <c r="W102" s="76">
        <v>0</v>
      </c>
      <c r="X102" s="76">
        <v>0</v>
      </c>
      <c r="Y102" s="76">
        <v>0</v>
      </c>
      <c r="Z102" s="76">
        <v>0</v>
      </c>
      <c r="AA102" s="76">
        <v>0</v>
      </c>
      <c r="AB102" s="76">
        <v>0</v>
      </c>
      <c r="AC102" s="76">
        <v>0</v>
      </c>
      <c r="AD102" s="76">
        <v>0</v>
      </c>
      <c r="AE102" s="76">
        <v>0</v>
      </c>
      <c r="AF102" s="76">
        <v>0</v>
      </c>
      <c r="AG102" s="76">
        <v>0</v>
      </c>
      <c r="AH102" s="76">
        <v>0</v>
      </c>
      <c r="AI102" s="76">
        <v>1</v>
      </c>
      <c r="AJ102" s="76">
        <v>0</v>
      </c>
      <c r="AK102" s="76">
        <v>0</v>
      </c>
      <c r="AL102" s="76">
        <v>2</v>
      </c>
      <c r="AM102" s="76">
        <v>0</v>
      </c>
      <c r="AN102" s="76">
        <v>0</v>
      </c>
      <c r="AO102" s="76">
        <v>0</v>
      </c>
      <c r="AP102" s="76">
        <v>0</v>
      </c>
      <c r="AQ102" s="76">
        <v>0</v>
      </c>
      <c r="AR102" s="76">
        <v>1</v>
      </c>
      <c r="AS102" s="76">
        <v>0</v>
      </c>
      <c r="AT102" s="76">
        <v>0</v>
      </c>
      <c r="AU102" s="76">
        <v>0</v>
      </c>
      <c r="AV102" s="76">
        <v>0</v>
      </c>
      <c r="AW102" s="76">
        <v>0</v>
      </c>
      <c r="AX102" s="76">
        <v>0</v>
      </c>
      <c r="AY102" s="76">
        <v>0</v>
      </c>
      <c r="AZ102" s="76">
        <v>0</v>
      </c>
      <c r="BA102" s="76">
        <v>0</v>
      </c>
      <c r="BB102" s="76">
        <v>1</v>
      </c>
      <c r="BC102" s="76">
        <v>0</v>
      </c>
      <c r="BD102" s="76">
        <v>0</v>
      </c>
      <c r="BE102" s="76">
        <v>0</v>
      </c>
      <c r="BF102" s="76">
        <v>0</v>
      </c>
    </row>
    <row r="103" spans="1:58" s="74" customFormat="1" ht="12">
      <c r="A103" s="134"/>
      <c r="B103" s="143"/>
      <c r="C103" s="142" t="s">
        <v>330</v>
      </c>
      <c r="D103" s="142"/>
      <c r="E103" s="118">
        <v>95</v>
      </c>
      <c r="F103" s="75">
        <v>2</v>
      </c>
      <c r="G103" s="76">
        <v>0</v>
      </c>
      <c r="H103" s="76">
        <v>0</v>
      </c>
      <c r="I103" s="76">
        <v>2</v>
      </c>
      <c r="J103" s="76">
        <v>22</v>
      </c>
      <c r="K103" s="76">
        <v>0</v>
      </c>
      <c r="L103" s="76">
        <v>3</v>
      </c>
      <c r="M103" s="76">
        <v>0</v>
      </c>
      <c r="N103" s="76">
        <v>21</v>
      </c>
      <c r="O103" s="76">
        <v>0</v>
      </c>
      <c r="P103" s="76">
        <v>0</v>
      </c>
      <c r="Q103" s="76">
        <v>0</v>
      </c>
      <c r="R103" s="76">
        <v>0</v>
      </c>
      <c r="S103" s="76">
        <v>10</v>
      </c>
      <c r="T103" s="76">
        <v>0</v>
      </c>
      <c r="U103" s="76">
        <v>7</v>
      </c>
      <c r="V103" s="76">
        <v>3</v>
      </c>
      <c r="W103" s="76">
        <v>0</v>
      </c>
      <c r="X103" s="76">
        <v>0</v>
      </c>
      <c r="Y103" s="76">
        <v>0</v>
      </c>
      <c r="Z103" s="76">
        <v>0</v>
      </c>
      <c r="AA103" s="76">
        <v>0</v>
      </c>
      <c r="AB103" s="76">
        <v>0</v>
      </c>
      <c r="AC103" s="76">
        <v>2</v>
      </c>
      <c r="AD103" s="76">
        <v>0</v>
      </c>
      <c r="AE103" s="76">
        <v>0</v>
      </c>
      <c r="AF103" s="76">
        <v>0</v>
      </c>
      <c r="AG103" s="76">
        <v>0</v>
      </c>
      <c r="AH103" s="76">
        <v>3</v>
      </c>
      <c r="AI103" s="76">
        <v>15</v>
      </c>
      <c r="AJ103" s="76">
        <v>2</v>
      </c>
      <c r="AK103" s="76">
        <v>0</v>
      </c>
      <c r="AL103" s="76">
        <v>4</v>
      </c>
      <c r="AM103" s="76">
        <v>0</v>
      </c>
      <c r="AN103" s="76">
        <v>4</v>
      </c>
      <c r="AO103" s="76">
        <v>0</v>
      </c>
      <c r="AP103" s="76">
        <v>0</v>
      </c>
      <c r="AQ103" s="76">
        <v>0</v>
      </c>
      <c r="AR103" s="76">
        <v>7</v>
      </c>
      <c r="AS103" s="76">
        <v>7878337</v>
      </c>
      <c r="AT103" s="76">
        <v>0</v>
      </c>
      <c r="AU103" s="76">
        <v>0</v>
      </c>
      <c r="AV103" s="76">
        <v>0</v>
      </c>
      <c r="AW103" s="76">
        <v>0</v>
      </c>
      <c r="AX103" s="76">
        <v>0</v>
      </c>
      <c r="AY103" s="76">
        <v>0</v>
      </c>
      <c r="AZ103" s="76">
        <v>0</v>
      </c>
      <c r="BA103" s="76">
        <v>0</v>
      </c>
      <c r="BB103" s="76">
        <v>13</v>
      </c>
      <c r="BC103" s="76">
        <v>0</v>
      </c>
      <c r="BD103" s="76">
        <v>0</v>
      </c>
      <c r="BE103" s="76">
        <v>0</v>
      </c>
      <c r="BF103" s="76">
        <v>1</v>
      </c>
    </row>
    <row r="104" spans="1:58" s="74" customFormat="1" ht="36.75" customHeight="1">
      <c r="A104" s="134"/>
      <c r="B104" s="143"/>
      <c r="C104" s="142" t="s">
        <v>331</v>
      </c>
      <c r="D104" s="142"/>
      <c r="E104" s="118">
        <v>96</v>
      </c>
      <c r="F104" s="75">
        <v>61</v>
      </c>
      <c r="G104" s="76">
        <v>3</v>
      </c>
      <c r="H104" s="76">
        <v>0</v>
      </c>
      <c r="I104" s="76">
        <v>13</v>
      </c>
      <c r="J104" s="76">
        <v>597</v>
      </c>
      <c r="K104" s="76">
        <v>3</v>
      </c>
      <c r="L104" s="76">
        <v>2</v>
      </c>
      <c r="M104" s="76">
        <v>0</v>
      </c>
      <c r="N104" s="76">
        <v>590</v>
      </c>
      <c r="O104" s="76">
        <v>15</v>
      </c>
      <c r="P104" s="76">
        <v>0</v>
      </c>
      <c r="Q104" s="76">
        <v>0</v>
      </c>
      <c r="R104" s="76">
        <v>0</v>
      </c>
      <c r="S104" s="76">
        <v>470</v>
      </c>
      <c r="T104" s="76">
        <v>0</v>
      </c>
      <c r="U104" s="76">
        <v>371</v>
      </c>
      <c r="V104" s="76">
        <v>99</v>
      </c>
      <c r="W104" s="76">
        <v>0</v>
      </c>
      <c r="X104" s="76">
        <v>0</v>
      </c>
      <c r="Y104" s="76">
        <v>0</v>
      </c>
      <c r="Z104" s="76">
        <v>0</v>
      </c>
      <c r="AA104" s="76">
        <v>0</v>
      </c>
      <c r="AB104" s="76">
        <v>0</v>
      </c>
      <c r="AC104" s="76">
        <v>13</v>
      </c>
      <c r="AD104" s="76">
        <v>0</v>
      </c>
      <c r="AE104" s="76">
        <v>1</v>
      </c>
      <c r="AF104" s="76">
        <v>4</v>
      </c>
      <c r="AG104" s="76">
        <v>0</v>
      </c>
      <c r="AH104" s="76">
        <v>12</v>
      </c>
      <c r="AI104" s="76">
        <v>495</v>
      </c>
      <c r="AJ104" s="76">
        <v>18</v>
      </c>
      <c r="AK104" s="76">
        <v>0</v>
      </c>
      <c r="AL104" s="76">
        <v>140</v>
      </c>
      <c r="AM104" s="76">
        <v>0</v>
      </c>
      <c r="AN104" s="76">
        <v>19</v>
      </c>
      <c r="AO104" s="76">
        <v>5</v>
      </c>
      <c r="AP104" s="76">
        <v>0</v>
      </c>
      <c r="AQ104" s="76">
        <v>4</v>
      </c>
      <c r="AR104" s="76">
        <v>251</v>
      </c>
      <c r="AS104" s="76">
        <v>76260160.95</v>
      </c>
      <c r="AT104" s="76">
        <v>0</v>
      </c>
      <c r="AU104" s="76">
        <v>0</v>
      </c>
      <c r="AV104" s="76">
        <v>0</v>
      </c>
      <c r="AW104" s="76">
        <v>0</v>
      </c>
      <c r="AX104" s="76">
        <v>0</v>
      </c>
      <c r="AY104" s="76">
        <v>0</v>
      </c>
      <c r="AZ104" s="76">
        <v>0</v>
      </c>
      <c r="BA104" s="76">
        <v>0</v>
      </c>
      <c r="BB104" s="76">
        <v>472</v>
      </c>
      <c r="BC104" s="76">
        <v>0</v>
      </c>
      <c r="BD104" s="76">
        <v>0</v>
      </c>
      <c r="BE104" s="76">
        <v>0</v>
      </c>
      <c r="BF104" s="76">
        <v>2</v>
      </c>
    </row>
    <row r="105" spans="1:58" s="74" customFormat="1" ht="52.5" customHeight="1">
      <c r="A105" s="134"/>
      <c r="B105" s="141" t="s">
        <v>365</v>
      </c>
      <c r="C105" s="141"/>
      <c r="D105" s="141"/>
      <c r="E105" s="118">
        <v>97</v>
      </c>
      <c r="F105" s="75">
        <v>3</v>
      </c>
      <c r="G105" s="76">
        <v>0</v>
      </c>
      <c r="H105" s="76">
        <v>0</v>
      </c>
      <c r="I105" s="76">
        <v>0</v>
      </c>
      <c r="J105" s="76">
        <v>9</v>
      </c>
      <c r="K105" s="76">
        <v>0</v>
      </c>
      <c r="L105" s="76">
        <v>2</v>
      </c>
      <c r="M105" s="76">
        <v>0</v>
      </c>
      <c r="N105" s="76">
        <v>7</v>
      </c>
      <c r="O105" s="76">
        <v>0</v>
      </c>
      <c r="P105" s="76">
        <v>0</v>
      </c>
      <c r="Q105" s="76">
        <v>0</v>
      </c>
      <c r="R105" s="76">
        <v>0</v>
      </c>
      <c r="S105" s="76">
        <v>7</v>
      </c>
      <c r="T105" s="76">
        <v>0</v>
      </c>
      <c r="U105" s="76">
        <v>1</v>
      </c>
      <c r="V105" s="76">
        <v>6</v>
      </c>
      <c r="W105" s="76">
        <v>0</v>
      </c>
      <c r="X105" s="76">
        <v>0</v>
      </c>
      <c r="Y105" s="76">
        <v>0</v>
      </c>
      <c r="Z105" s="76">
        <v>0</v>
      </c>
      <c r="AA105" s="76">
        <v>0</v>
      </c>
      <c r="AB105" s="76">
        <v>0</v>
      </c>
      <c r="AC105" s="76">
        <v>0</v>
      </c>
      <c r="AD105" s="76">
        <v>0</v>
      </c>
      <c r="AE105" s="76">
        <v>0</v>
      </c>
      <c r="AF105" s="76">
        <v>0</v>
      </c>
      <c r="AG105" s="76">
        <v>0</v>
      </c>
      <c r="AH105" s="76">
        <v>0</v>
      </c>
      <c r="AI105" s="76">
        <v>7</v>
      </c>
      <c r="AJ105" s="76">
        <v>0</v>
      </c>
      <c r="AK105" s="76">
        <v>0</v>
      </c>
      <c r="AL105" s="76">
        <v>3</v>
      </c>
      <c r="AM105" s="76">
        <v>0</v>
      </c>
      <c r="AN105" s="76">
        <v>0</v>
      </c>
      <c r="AO105" s="76">
        <v>0</v>
      </c>
      <c r="AP105" s="76">
        <v>0</v>
      </c>
      <c r="AQ105" s="76">
        <v>0</v>
      </c>
      <c r="AR105" s="76">
        <v>3</v>
      </c>
      <c r="AS105" s="76">
        <v>56184205</v>
      </c>
      <c r="AT105" s="76">
        <v>0</v>
      </c>
      <c r="AU105" s="76">
        <v>0</v>
      </c>
      <c r="AV105" s="76">
        <v>0</v>
      </c>
      <c r="AW105" s="76">
        <v>0</v>
      </c>
      <c r="AX105" s="76">
        <v>0</v>
      </c>
      <c r="AY105" s="76">
        <v>0</v>
      </c>
      <c r="AZ105" s="76">
        <v>0</v>
      </c>
      <c r="BA105" s="76">
        <v>0</v>
      </c>
      <c r="BB105" s="76">
        <v>7</v>
      </c>
      <c r="BC105" s="76">
        <v>0</v>
      </c>
      <c r="BD105" s="76">
        <v>0</v>
      </c>
      <c r="BE105" s="76">
        <v>0</v>
      </c>
      <c r="BF105" s="76">
        <v>0</v>
      </c>
    </row>
    <row r="106" spans="1:58" s="74" customFormat="1" ht="21.75" customHeight="1">
      <c r="A106" s="134"/>
      <c r="B106" s="141" t="s">
        <v>335</v>
      </c>
      <c r="C106" s="141"/>
      <c r="D106" s="141"/>
      <c r="E106" s="118">
        <v>98</v>
      </c>
      <c r="F106" s="75">
        <v>0</v>
      </c>
      <c r="G106" s="75">
        <v>0</v>
      </c>
      <c r="H106" s="75">
        <v>0</v>
      </c>
      <c r="I106" s="75">
        <v>0</v>
      </c>
      <c r="J106" s="75">
        <v>0</v>
      </c>
      <c r="K106" s="75">
        <v>0</v>
      </c>
      <c r="L106" s="75">
        <v>0</v>
      </c>
      <c r="M106" s="75">
        <v>0</v>
      </c>
      <c r="N106" s="75">
        <v>0</v>
      </c>
      <c r="O106" s="75">
        <v>0</v>
      </c>
      <c r="P106" s="75">
        <v>0</v>
      </c>
      <c r="Q106" s="75">
        <v>0</v>
      </c>
      <c r="R106" s="75">
        <v>0</v>
      </c>
      <c r="S106" s="75">
        <v>0</v>
      </c>
      <c r="T106" s="75">
        <v>0</v>
      </c>
      <c r="U106" s="75">
        <v>0</v>
      </c>
      <c r="V106" s="75">
        <v>0</v>
      </c>
      <c r="W106" s="75">
        <v>0</v>
      </c>
      <c r="X106" s="75">
        <v>0</v>
      </c>
      <c r="Y106" s="75">
        <v>0</v>
      </c>
      <c r="Z106" s="75">
        <v>0</v>
      </c>
      <c r="AA106" s="75">
        <v>0</v>
      </c>
      <c r="AB106" s="75">
        <v>0</v>
      </c>
      <c r="AC106" s="75">
        <v>0</v>
      </c>
      <c r="AD106" s="75">
        <v>0</v>
      </c>
      <c r="AE106" s="75">
        <v>0</v>
      </c>
      <c r="AF106" s="75">
        <v>0</v>
      </c>
      <c r="AG106" s="75">
        <v>0</v>
      </c>
      <c r="AH106" s="75">
        <v>0</v>
      </c>
      <c r="AI106" s="76">
        <v>0</v>
      </c>
      <c r="AJ106" s="76">
        <v>0</v>
      </c>
      <c r="AK106" s="76">
        <v>0</v>
      </c>
      <c r="AL106" s="76">
        <v>0</v>
      </c>
      <c r="AM106" s="76">
        <v>0</v>
      </c>
      <c r="AN106" s="76">
        <v>0</v>
      </c>
      <c r="AO106" s="76">
        <v>0</v>
      </c>
      <c r="AP106" s="76">
        <v>0</v>
      </c>
      <c r="AQ106" s="76">
        <v>0</v>
      </c>
      <c r="AR106" s="76">
        <v>0</v>
      </c>
      <c r="AS106" s="76">
        <v>0</v>
      </c>
      <c r="AT106" s="76">
        <v>0</v>
      </c>
      <c r="AU106" s="76">
        <v>0</v>
      </c>
      <c r="AV106" s="76">
        <v>0</v>
      </c>
      <c r="AW106" s="76">
        <v>0</v>
      </c>
      <c r="AX106" s="76">
        <v>0</v>
      </c>
      <c r="AY106" s="76">
        <v>0</v>
      </c>
      <c r="AZ106" s="76">
        <v>0</v>
      </c>
      <c r="BA106" s="76">
        <v>0</v>
      </c>
      <c r="BB106" s="76">
        <v>0</v>
      </c>
      <c r="BC106" s="76">
        <v>0</v>
      </c>
      <c r="BD106" s="76">
        <v>0</v>
      </c>
      <c r="BE106" s="76">
        <v>0</v>
      </c>
      <c r="BF106" s="76">
        <v>0</v>
      </c>
    </row>
    <row r="107" spans="1:58" s="74" customFormat="1" ht="15.75" customHeight="1">
      <c r="A107" s="134"/>
      <c r="B107" s="143" t="s">
        <v>72</v>
      </c>
      <c r="C107" s="142" t="s">
        <v>140</v>
      </c>
      <c r="D107" s="142"/>
      <c r="E107" s="118">
        <v>99</v>
      </c>
      <c r="F107" s="75">
        <v>0</v>
      </c>
      <c r="G107" s="75">
        <v>0</v>
      </c>
      <c r="H107" s="75">
        <v>0</v>
      </c>
      <c r="I107" s="75">
        <v>0</v>
      </c>
      <c r="J107" s="75">
        <v>0</v>
      </c>
      <c r="K107" s="75">
        <v>0</v>
      </c>
      <c r="L107" s="75">
        <v>0</v>
      </c>
      <c r="M107" s="75">
        <v>0</v>
      </c>
      <c r="N107" s="75">
        <v>0</v>
      </c>
      <c r="O107" s="75">
        <v>0</v>
      </c>
      <c r="P107" s="75">
        <v>0</v>
      </c>
      <c r="Q107" s="75">
        <v>0</v>
      </c>
      <c r="R107" s="75">
        <v>0</v>
      </c>
      <c r="S107" s="75">
        <v>0</v>
      </c>
      <c r="T107" s="75">
        <v>0</v>
      </c>
      <c r="U107" s="75">
        <v>0</v>
      </c>
      <c r="V107" s="75">
        <v>0</v>
      </c>
      <c r="W107" s="75">
        <v>0</v>
      </c>
      <c r="X107" s="75">
        <v>0</v>
      </c>
      <c r="Y107" s="75">
        <v>0</v>
      </c>
      <c r="Z107" s="75">
        <v>0</v>
      </c>
      <c r="AA107" s="75">
        <v>0</v>
      </c>
      <c r="AB107" s="75">
        <v>0</v>
      </c>
      <c r="AC107" s="75">
        <v>0</v>
      </c>
      <c r="AD107" s="75">
        <v>0</v>
      </c>
      <c r="AE107" s="75">
        <v>0</v>
      </c>
      <c r="AF107" s="75">
        <v>0</v>
      </c>
      <c r="AG107" s="75">
        <v>0</v>
      </c>
      <c r="AH107" s="75">
        <v>0</v>
      </c>
      <c r="AI107" s="76">
        <v>0</v>
      </c>
      <c r="AJ107" s="76">
        <v>0</v>
      </c>
      <c r="AK107" s="76">
        <v>0</v>
      </c>
      <c r="AL107" s="76">
        <v>0</v>
      </c>
      <c r="AM107" s="76">
        <v>0</v>
      </c>
      <c r="AN107" s="76">
        <v>0</v>
      </c>
      <c r="AO107" s="76">
        <v>0</v>
      </c>
      <c r="AP107" s="76">
        <v>0</v>
      </c>
      <c r="AQ107" s="76">
        <v>0</v>
      </c>
      <c r="AR107" s="76">
        <v>0</v>
      </c>
      <c r="AS107" s="76">
        <v>0</v>
      </c>
      <c r="AT107" s="76">
        <v>0</v>
      </c>
      <c r="AU107" s="76">
        <v>0</v>
      </c>
      <c r="AV107" s="76">
        <v>0</v>
      </c>
      <c r="AW107" s="76">
        <v>0</v>
      </c>
      <c r="AX107" s="76">
        <v>0</v>
      </c>
      <c r="AY107" s="76">
        <v>0</v>
      </c>
      <c r="AZ107" s="76">
        <v>0</v>
      </c>
      <c r="BA107" s="76">
        <v>0</v>
      </c>
      <c r="BB107" s="76">
        <v>0</v>
      </c>
      <c r="BC107" s="76">
        <v>0</v>
      </c>
      <c r="BD107" s="76">
        <v>0</v>
      </c>
      <c r="BE107" s="76">
        <v>0</v>
      </c>
      <c r="BF107" s="76">
        <v>0</v>
      </c>
    </row>
    <row r="108" spans="1:58" s="74" customFormat="1" ht="17.25" customHeight="1">
      <c r="A108" s="134"/>
      <c r="B108" s="143"/>
      <c r="C108" s="142" t="s">
        <v>141</v>
      </c>
      <c r="D108" s="142"/>
      <c r="E108" s="118">
        <v>100</v>
      </c>
      <c r="F108" s="75">
        <v>0</v>
      </c>
      <c r="G108" s="76">
        <v>0</v>
      </c>
      <c r="H108" s="76">
        <v>0</v>
      </c>
      <c r="I108" s="76">
        <v>0</v>
      </c>
      <c r="J108" s="76">
        <v>0</v>
      </c>
      <c r="K108" s="76">
        <v>0</v>
      </c>
      <c r="L108" s="76">
        <v>0</v>
      </c>
      <c r="M108" s="76">
        <v>0</v>
      </c>
      <c r="N108" s="76">
        <v>0</v>
      </c>
      <c r="O108" s="76">
        <v>0</v>
      </c>
      <c r="P108" s="76">
        <v>0</v>
      </c>
      <c r="Q108" s="76">
        <v>0</v>
      </c>
      <c r="R108" s="76">
        <v>0</v>
      </c>
      <c r="S108" s="76">
        <v>0</v>
      </c>
      <c r="T108" s="76">
        <v>0</v>
      </c>
      <c r="U108" s="76">
        <v>0</v>
      </c>
      <c r="V108" s="76">
        <v>0</v>
      </c>
      <c r="W108" s="76">
        <v>0</v>
      </c>
      <c r="X108" s="76">
        <v>0</v>
      </c>
      <c r="Y108" s="76">
        <v>0</v>
      </c>
      <c r="Z108" s="76">
        <v>0</v>
      </c>
      <c r="AA108" s="76">
        <v>0</v>
      </c>
      <c r="AB108" s="76">
        <v>0</v>
      </c>
      <c r="AC108" s="76">
        <v>0</v>
      </c>
      <c r="AD108" s="76">
        <v>0</v>
      </c>
      <c r="AE108" s="76">
        <v>0</v>
      </c>
      <c r="AF108" s="76">
        <v>0</v>
      </c>
      <c r="AG108" s="76">
        <v>0</v>
      </c>
      <c r="AH108" s="76">
        <v>0</v>
      </c>
      <c r="AI108" s="76">
        <v>0</v>
      </c>
      <c r="AJ108" s="76">
        <v>0</v>
      </c>
      <c r="AK108" s="76">
        <v>0</v>
      </c>
      <c r="AL108" s="76">
        <v>0</v>
      </c>
      <c r="AM108" s="76">
        <v>0</v>
      </c>
      <c r="AN108" s="76">
        <v>0</v>
      </c>
      <c r="AO108" s="76">
        <v>0</v>
      </c>
      <c r="AP108" s="76">
        <v>0</v>
      </c>
      <c r="AQ108" s="76">
        <v>0</v>
      </c>
      <c r="AR108" s="76">
        <v>0</v>
      </c>
      <c r="AS108" s="76">
        <v>0</v>
      </c>
      <c r="AT108" s="76">
        <v>0</v>
      </c>
      <c r="AU108" s="76">
        <v>0</v>
      </c>
      <c r="AV108" s="76">
        <v>0</v>
      </c>
      <c r="AW108" s="76">
        <v>0</v>
      </c>
      <c r="AX108" s="76">
        <v>0</v>
      </c>
      <c r="AY108" s="76">
        <v>0</v>
      </c>
      <c r="AZ108" s="76">
        <v>0</v>
      </c>
      <c r="BA108" s="76">
        <v>0</v>
      </c>
      <c r="BB108" s="76">
        <v>0</v>
      </c>
      <c r="BC108" s="76">
        <v>0</v>
      </c>
      <c r="BD108" s="76">
        <v>0</v>
      </c>
      <c r="BE108" s="76">
        <v>0</v>
      </c>
      <c r="BF108" s="76">
        <v>0</v>
      </c>
    </row>
    <row r="109" spans="1:58" s="74" customFormat="1" ht="24.75" customHeight="1">
      <c r="A109" s="134"/>
      <c r="B109" s="141" t="s">
        <v>332</v>
      </c>
      <c r="C109" s="141"/>
      <c r="D109" s="141"/>
      <c r="E109" s="118">
        <v>101</v>
      </c>
      <c r="F109" s="75">
        <v>4</v>
      </c>
      <c r="G109" s="76">
        <v>0</v>
      </c>
      <c r="H109" s="76">
        <v>0</v>
      </c>
      <c r="I109" s="76">
        <v>0</v>
      </c>
      <c r="J109" s="76">
        <v>39</v>
      </c>
      <c r="K109" s="76">
        <v>0</v>
      </c>
      <c r="L109" s="76">
        <v>0</v>
      </c>
      <c r="M109" s="76">
        <v>0</v>
      </c>
      <c r="N109" s="76">
        <v>39</v>
      </c>
      <c r="O109" s="76">
        <v>0</v>
      </c>
      <c r="P109" s="76">
        <v>0</v>
      </c>
      <c r="Q109" s="76">
        <v>0</v>
      </c>
      <c r="R109" s="76">
        <v>0</v>
      </c>
      <c r="S109" s="76">
        <v>39</v>
      </c>
      <c r="T109" s="76">
        <v>0</v>
      </c>
      <c r="U109" s="76">
        <v>37</v>
      </c>
      <c r="V109" s="76">
        <v>2</v>
      </c>
      <c r="W109" s="76">
        <v>0</v>
      </c>
      <c r="X109" s="76">
        <v>0</v>
      </c>
      <c r="Y109" s="76">
        <v>0</v>
      </c>
      <c r="Z109" s="76">
        <v>0</v>
      </c>
      <c r="AA109" s="76">
        <v>0</v>
      </c>
      <c r="AB109" s="76">
        <v>0</v>
      </c>
      <c r="AC109" s="76">
        <v>3</v>
      </c>
      <c r="AD109" s="76">
        <v>1</v>
      </c>
      <c r="AE109" s="76">
        <v>0</v>
      </c>
      <c r="AF109" s="76">
        <v>0</v>
      </c>
      <c r="AG109" s="76">
        <v>0</v>
      </c>
      <c r="AH109" s="76">
        <v>0</v>
      </c>
      <c r="AI109" s="76">
        <v>42</v>
      </c>
      <c r="AJ109" s="76">
        <v>0</v>
      </c>
      <c r="AK109" s="76">
        <v>0</v>
      </c>
      <c r="AL109" s="76">
        <v>1</v>
      </c>
      <c r="AM109" s="76">
        <v>0</v>
      </c>
      <c r="AN109" s="76">
        <v>0</v>
      </c>
      <c r="AO109" s="76">
        <v>0</v>
      </c>
      <c r="AP109" s="76">
        <v>0</v>
      </c>
      <c r="AQ109" s="76">
        <v>0</v>
      </c>
      <c r="AR109" s="76">
        <v>40</v>
      </c>
      <c r="AS109" s="76">
        <v>0</v>
      </c>
      <c r="AT109" s="76">
        <v>0</v>
      </c>
      <c r="AU109" s="76">
        <v>0</v>
      </c>
      <c r="AV109" s="76">
        <v>0</v>
      </c>
      <c r="AW109" s="76">
        <v>0</v>
      </c>
      <c r="AX109" s="76">
        <v>0</v>
      </c>
      <c r="AY109" s="76">
        <v>0</v>
      </c>
      <c r="AZ109" s="76">
        <v>0</v>
      </c>
      <c r="BA109" s="76">
        <v>0</v>
      </c>
      <c r="BB109" s="76">
        <v>40</v>
      </c>
      <c r="BC109" s="76">
        <v>0</v>
      </c>
      <c r="BD109" s="76">
        <v>0</v>
      </c>
      <c r="BE109" s="76">
        <v>0</v>
      </c>
      <c r="BF109" s="76">
        <v>0</v>
      </c>
    </row>
    <row r="110" spans="1:58" s="74" customFormat="1" ht="12.75" customHeight="1">
      <c r="A110" s="134"/>
      <c r="B110" s="141" t="s">
        <v>142</v>
      </c>
      <c r="C110" s="141"/>
      <c r="D110" s="141"/>
      <c r="E110" s="118">
        <v>102</v>
      </c>
      <c r="F110" s="75">
        <v>0</v>
      </c>
      <c r="G110" s="76">
        <v>0</v>
      </c>
      <c r="H110" s="76">
        <v>0</v>
      </c>
      <c r="I110" s="76">
        <v>0</v>
      </c>
      <c r="J110" s="76">
        <v>0</v>
      </c>
      <c r="K110" s="76">
        <v>0</v>
      </c>
      <c r="L110" s="76">
        <v>0</v>
      </c>
      <c r="M110" s="76">
        <v>0</v>
      </c>
      <c r="N110" s="76">
        <v>0</v>
      </c>
      <c r="O110" s="76">
        <v>0</v>
      </c>
      <c r="P110" s="76">
        <v>0</v>
      </c>
      <c r="Q110" s="76">
        <v>0</v>
      </c>
      <c r="R110" s="76">
        <v>0</v>
      </c>
      <c r="S110" s="76">
        <v>0</v>
      </c>
      <c r="T110" s="76">
        <v>0</v>
      </c>
      <c r="U110" s="76">
        <v>0</v>
      </c>
      <c r="V110" s="76">
        <v>0</v>
      </c>
      <c r="W110" s="76">
        <v>0</v>
      </c>
      <c r="X110" s="76">
        <v>0</v>
      </c>
      <c r="Y110" s="76">
        <v>0</v>
      </c>
      <c r="Z110" s="76">
        <v>0</v>
      </c>
      <c r="AA110" s="76">
        <v>0</v>
      </c>
      <c r="AB110" s="76">
        <v>0</v>
      </c>
      <c r="AC110" s="76">
        <v>0</v>
      </c>
      <c r="AD110" s="76">
        <v>0</v>
      </c>
      <c r="AE110" s="76">
        <v>0</v>
      </c>
      <c r="AF110" s="76">
        <v>0</v>
      </c>
      <c r="AG110" s="76">
        <v>0</v>
      </c>
      <c r="AH110" s="76">
        <v>0</v>
      </c>
      <c r="AI110" s="76">
        <v>0</v>
      </c>
      <c r="AJ110" s="76">
        <v>0</v>
      </c>
      <c r="AK110" s="76">
        <v>0</v>
      </c>
      <c r="AL110" s="76">
        <v>0</v>
      </c>
      <c r="AM110" s="76">
        <v>0</v>
      </c>
      <c r="AN110" s="76">
        <v>0</v>
      </c>
      <c r="AO110" s="76">
        <v>0</v>
      </c>
      <c r="AP110" s="76">
        <v>0</v>
      </c>
      <c r="AQ110" s="76">
        <v>0</v>
      </c>
      <c r="AR110" s="76">
        <v>0</v>
      </c>
      <c r="AS110" s="76">
        <v>0</v>
      </c>
      <c r="AT110" s="76">
        <v>0</v>
      </c>
      <c r="AU110" s="76">
        <v>0</v>
      </c>
      <c r="AV110" s="76">
        <v>0</v>
      </c>
      <c r="AW110" s="76">
        <v>0</v>
      </c>
      <c r="AX110" s="76">
        <v>0</v>
      </c>
      <c r="AY110" s="76">
        <v>0</v>
      </c>
      <c r="AZ110" s="76">
        <v>0</v>
      </c>
      <c r="BA110" s="76">
        <v>0</v>
      </c>
      <c r="BB110" s="76">
        <v>0</v>
      </c>
      <c r="BC110" s="76">
        <v>0</v>
      </c>
      <c r="BD110" s="76">
        <v>0</v>
      </c>
      <c r="BE110" s="76">
        <v>0</v>
      </c>
      <c r="BF110" s="76">
        <v>0</v>
      </c>
    </row>
    <row r="111" spans="1:58" s="74" customFormat="1" ht="15.75" customHeight="1">
      <c r="A111" s="134"/>
      <c r="B111" s="141" t="s">
        <v>143</v>
      </c>
      <c r="C111" s="141"/>
      <c r="D111" s="141"/>
      <c r="E111" s="118">
        <v>103</v>
      </c>
      <c r="F111" s="75">
        <v>0</v>
      </c>
      <c r="G111" s="76">
        <v>0</v>
      </c>
      <c r="H111" s="76">
        <v>0</v>
      </c>
      <c r="I111" s="76">
        <v>0</v>
      </c>
      <c r="J111" s="76">
        <v>0</v>
      </c>
      <c r="K111" s="76">
        <v>0</v>
      </c>
      <c r="L111" s="76">
        <v>0</v>
      </c>
      <c r="M111" s="76">
        <v>0</v>
      </c>
      <c r="N111" s="76">
        <v>0</v>
      </c>
      <c r="O111" s="76">
        <v>0</v>
      </c>
      <c r="P111" s="76">
        <v>0</v>
      </c>
      <c r="Q111" s="76">
        <v>0</v>
      </c>
      <c r="R111" s="76">
        <v>0</v>
      </c>
      <c r="S111" s="76">
        <v>0</v>
      </c>
      <c r="T111" s="76">
        <v>0</v>
      </c>
      <c r="U111" s="76">
        <v>0</v>
      </c>
      <c r="V111" s="76">
        <v>0</v>
      </c>
      <c r="W111" s="76">
        <v>0</v>
      </c>
      <c r="X111" s="76">
        <v>0</v>
      </c>
      <c r="Y111" s="76">
        <v>0</v>
      </c>
      <c r="Z111" s="76">
        <v>0</v>
      </c>
      <c r="AA111" s="76">
        <v>0</v>
      </c>
      <c r="AB111" s="76">
        <v>0</v>
      </c>
      <c r="AC111" s="76">
        <v>0</v>
      </c>
      <c r="AD111" s="76">
        <v>0</v>
      </c>
      <c r="AE111" s="76">
        <v>0</v>
      </c>
      <c r="AF111" s="76">
        <v>0</v>
      </c>
      <c r="AG111" s="76">
        <v>0</v>
      </c>
      <c r="AH111" s="76">
        <v>0</v>
      </c>
      <c r="AI111" s="76">
        <v>0</v>
      </c>
      <c r="AJ111" s="76">
        <v>0</v>
      </c>
      <c r="AK111" s="76">
        <v>0</v>
      </c>
      <c r="AL111" s="76">
        <v>0</v>
      </c>
      <c r="AM111" s="76">
        <v>0</v>
      </c>
      <c r="AN111" s="76">
        <v>0</v>
      </c>
      <c r="AO111" s="76">
        <v>0</v>
      </c>
      <c r="AP111" s="76">
        <v>0</v>
      </c>
      <c r="AQ111" s="76">
        <v>0</v>
      </c>
      <c r="AR111" s="76">
        <v>0</v>
      </c>
      <c r="AS111" s="76">
        <v>0</v>
      </c>
      <c r="AT111" s="76">
        <v>0</v>
      </c>
      <c r="AU111" s="76">
        <v>0</v>
      </c>
      <c r="AV111" s="76">
        <v>0</v>
      </c>
      <c r="AW111" s="76">
        <v>0</v>
      </c>
      <c r="AX111" s="76">
        <v>0</v>
      </c>
      <c r="AY111" s="76">
        <v>0</v>
      </c>
      <c r="AZ111" s="76">
        <v>0</v>
      </c>
      <c r="BA111" s="76">
        <v>0</v>
      </c>
      <c r="BB111" s="76">
        <v>0</v>
      </c>
      <c r="BC111" s="76">
        <v>0</v>
      </c>
      <c r="BD111" s="76">
        <v>0</v>
      </c>
      <c r="BE111" s="76">
        <v>0</v>
      </c>
      <c r="BF111" s="76">
        <v>0</v>
      </c>
    </row>
    <row r="112" spans="1:58" s="74" customFormat="1" ht="28.5" customHeight="1">
      <c r="A112" s="134"/>
      <c r="B112" s="115" t="s">
        <v>72</v>
      </c>
      <c r="C112" s="142" t="s">
        <v>144</v>
      </c>
      <c r="D112" s="142"/>
      <c r="E112" s="118">
        <v>104</v>
      </c>
      <c r="F112" s="75">
        <v>0</v>
      </c>
      <c r="G112" s="76">
        <v>0</v>
      </c>
      <c r="H112" s="76">
        <v>0</v>
      </c>
      <c r="I112" s="76">
        <v>0</v>
      </c>
      <c r="J112" s="76">
        <v>0</v>
      </c>
      <c r="K112" s="76">
        <v>0</v>
      </c>
      <c r="L112" s="76">
        <v>0</v>
      </c>
      <c r="M112" s="76">
        <v>0</v>
      </c>
      <c r="N112" s="76">
        <v>0</v>
      </c>
      <c r="O112" s="76">
        <v>0</v>
      </c>
      <c r="P112" s="76">
        <v>0</v>
      </c>
      <c r="Q112" s="76">
        <v>0</v>
      </c>
      <c r="R112" s="76">
        <v>0</v>
      </c>
      <c r="S112" s="76">
        <v>0</v>
      </c>
      <c r="T112" s="76">
        <v>0</v>
      </c>
      <c r="U112" s="76">
        <v>0</v>
      </c>
      <c r="V112" s="76">
        <v>0</v>
      </c>
      <c r="W112" s="76">
        <v>0</v>
      </c>
      <c r="X112" s="76">
        <v>0</v>
      </c>
      <c r="Y112" s="76">
        <v>0</v>
      </c>
      <c r="Z112" s="76">
        <v>0</v>
      </c>
      <c r="AA112" s="76">
        <v>0</v>
      </c>
      <c r="AB112" s="76">
        <v>0</v>
      </c>
      <c r="AC112" s="76">
        <v>0</v>
      </c>
      <c r="AD112" s="76">
        <v>0</v>
      </c>
      <c r="AE112" s="76">
        <v>0</v>
      </c>
      <c r="AF112" s="76">
        <v>0</v>
      </c>
      <c r="AG112" s="76">
        <v>0</v>
      </c>
      <c r="AH112" s="76">
        <v>0</v>
      </c>
      <c r="AI112" s="76">
        <v>0</v>
      </c>
      <c r="AJ112" s="76">
        <v>0</v>
      </c>
      <c r="AK112" s="76">
        <v>0</v>
      </c>
      <c r="AL112" s="76">
        <v>0</v>
      </c>
      <c r="AM112" s="76">
        <v>0</v>
      </c>
      <c r="AN112" s="76">
        <v>0</v>
      </c>
      <c r="AO112" s="76">
        <v>0</v>
      </c>
      <c r="AP112" s="76">
        <v>0</v>
      </c>
      <c r="AQ112" s="76">
        <v>0</v>
      </c>
      <c r="AR112" s="76">
        <v>0</v>
      </c>
      <c r="AS112" s="76">
        <v>0</v>
      </c>
      <c r="AT112" s="76">
        <v>0</v>
      </c>
      <c r="AU112" s="76">
        <v>0</v>
      </c>
      <c r="AV112" s="76">
        <v>0</v>
      </c>
      <c r="AW112" s="76">
        <v>0</v>
      </c>
      <c r="AX112" s="76">
        <v>0</v>
      </c>
      <c r="AY112" s="76">
        <v>0</v>
      </c>
      <c r="AZ112" s="76">
        <v>0</v>
      </c>
      <c r="BA112" s="76">
        <v>0</v>
      </c>
      <c r="BB112" s="76">
        <v>0</v>
      </c>
      <c r="BC112" s="76">
        <v>0</v>
      </c>
      <c r="BD112" s="76">
        <v>0</v>
      </c>
      <c r="BE112" s="76">
        <v>0</v>
      </c>
      <c r="BF112" s="76">
        <v>0</v>
      </c>
    </row>
    <row r="113" spans="1:58" s="74" customFormat="1" ht="27.75" customHeight="1">
      <c r="A113" s="134"/>
      <c r="B113" s="141" t="s">
        <v>419</v>
      </c>
      <c r="C113" s="141"/>
      <c r="D113" s="141"/>
      <c r="E113" s="118">
        <v>105</v>
      </c>
      <c r="F113" s="75">
        <v>3</v>
      </c>
      <c r="G113" s="76">
        <v>2</v>
      </c>
      <c r="H113" s="76">
        <v>0</v>
      </c>
      <c r="I113" s="76">
        <v>0</v>
      </c>
      <c r="J113" s="76">
        <v>8</v>
      </c>
      <c r="K113" s="76">
        <v>0</v>
      </c>
      <c r="L113" s="76">
        <v>0</v>
      </c>
      <c r="M113" s="76">
        <v>0</v>
      </c>
      <c r="N113" s="76">
        <v>8</v>
      </c>
      <c r="O113" s="76">
        <v>0</v>
      </c>
      <c r="P113" s="76">
        <v>0</v>
      </c>
      <c r="Q113" s="76">
        <v>0</v>
      </c>
      <c r="R113" s="76">
        <v>0</v>
      </c>
      <c r="S113" s="76">
        <v>8</v>
      </c>
      <c r="T113" s="76">
        <v>0</v>
      </c>
      <c r="U113" s="76">
        <v>7</v>
      </c>
      <c r="V113" s="76">
        <v>1</v>
      </c>
      <c r="W113" s="76">
        <v>0</v>
      </c>
      <c r="X113" s="76">
        <v>0</v>
      </c>
      <c r="Y113" s="76">
        <v>0</v>
      </c>
      <c r="Z113" s="76">
        <v>0</v>
      </c>
      <c r="AA113" s="76">
        <v>1</v>
      </c>
      <c r="AB113" s="76">
        <v>0</v>
      </c>
      <c r="AC113" s="76">
        <v>0</v>
      </c>
      <c r="AD113" s="76">
        <v>0</v>
      </c>
      <c r="AE113" s="76">
        <v>0</v>
      </c>
      <c r="AF113" s="76">
        <v>0</v>
      </c>
      <c r="AG113" s="76">
        <v>0</v>
      </c>
      <c r="AH113" s="76">
        <v>1</v>
      </c>
      <c r="AI113" s="76">
        <v>9</v>
      </c>
      <c r="AJ113" s="76">
        <v>1</v>
      </c>
      <c r="AK113" s="76">
        <v>0</v>
      </c>
      <c r="AL113" s="76">
        <v>3</v>
      </c>
      <c r="AM113" s="76">
        <v>0</v>
      </c>
      <c r="AN113" s="76">
        <v>1</v>
      </c>
      <c r="AO113" s="76">
        <v>0</v>
      </c>
      <c r="AP113" s="76">
        <v>0</v>
      </c>
      <c r="AQ113" s="76">
        <v>0</v>
      </c>
      <c r="AR113" s="76">
        <v>7</v>
      </c>
      <c r="AS113" s="76">
        <v>860976</v>
      </c>
      <c r="AT113" s="76">
        <v>0</v>
      </c>
      <c r="AU113" s="76">
        <v>0</v>
      </c>
      <c r="AV113" s="76">
        <v>0</v>
      </c>
      <c r="AW113" s="76">
        <v>0</v>
      </c>
      <c r="AX113" s="76">
        <v>0</v>
      </c>
      <c r="AY113" s="76">
        <v>0</v>
      </c>
      <c r="AZ113" s="76">
        <v>0</v>
      </c>
      <c r="BA113" s="76">
        <v>0</v>
      </c>
      <c r="BB113" s="76">
        <v>8</v>
      </c>
      <c r="BC113" s="76">
        <v>0</v>
      </c>
      <c r="BD113" s="76">
        <v>0</v>
      </c>
      <c r="BE113" s="76">
        <v>0</v>
      </c>
      <c r="BF113" s="76">
        <v>0</v>
      </c>
    </row>
    <row r="114" spans="1:58" s="74" customFormat="1" ht="27" customHeight="1">
      <c r="A114" s="134"/>
      <c r="B114" s="146" t="s">
        <v>72</v>
      </c>
      <c r="C114" s="142" t="s">
        <v>145</v>
      </c>
      <c r="D114" s="132"/>
      <c r="E114" s="118">
        <v>106</v>
      </c>
      <c r="F114" s="75">
        <v>3</v>
      </c>
      <c r="G114" s="76">
        <v>2</v>
      </c>
      <c r="H114" s="76">
        <v>0</v>
      </c>
      <c r="I114" s="76">
        <v>0</v>
      </c>
      <c r="J114" s="76">
        <v>3</v>
      </c>
      <c r="K114" s="76">
        <v>0</v>
      </c>
      <c r="L114" s="76">
        <v>0</v>
      </c>
      <c r="M114" s="76">
        <v>0</v>
      </c>
      <c r="N114" s="76">
        <v>3</v>
      </c>
      <c r="O114" s="76">
        <v>0</v>
      </c>
      <c r="P114" s="76">
        <v>0</v>
      </c>
      <c r="Q114" s="76">
        <v>0</v>
      </c>
      <c r="R114" s="76">
        <v>0</v>
      </c>
      <c r="S114" s="76">
        <v>7</v>
      </c>
      <c r="T114" s="76">
        <v>0</v>
      </c>
      <c r="U114" s="76">
        <v>6</v>
      </c>
      <c r="V114" s="76">
        <v>1</v>
      </c>
      <c r="W114" s="76">
        <v>0</v>
      </c>
      <c r="X114" s="76">
        <v>0</v>
      </c>
      <c r="Y114" s="76">
        <v>0</v>
      </c>
      <c r="Z114" s="76">
        <v>0</v>
      </c>
      <c r="AA114" s="76">
        <v>1</v>
      </c>
      <c r="AB114" s="76">
        <v>0</v>
      </c>
      <c r="AC114" s="76">
        <v>0</v>
      </c>
      <c r="AD114" s="76">
        <v>0</v>
      </c>
      <c r="AE114" s="76">
        <v>0</v>
      </c>
      <c r="AF114" s="76">
        <v>0</v>
      </c>
      <c r="AG114" s="76">
        <v>0</v>
      </c>
      <c r="AH114" s="76">
        <v>0</v>
      </c>
      <c r="AI114" s="76">
        <v>7</v>
      </c>
      <c r="AJ114" s="76">
        <v>1</v>
      </c>
      <c r="AK114" s="76">
        <v>0</v>
      </c>
      <c r="AL114" s="76">
        <v>1</v>
      </c>
      <c r="AM114" s="76">
        <v>0</v>
      </c>
      <c r="AN114" s="76">
        <v>0</v>
      </c>
      <c r="AO114" s="76">
        <v>0</v>
      </c>
      <c r="AP114" s="76">
        <v>0</v>
      </c>
      <c r="AQ114" s="76">
        <v>0</v>
      </c>
      <c r="AR114" s="76">
        <v>6</v>
      </c>
      <c r="AS114" s="76">
        <v>860976</v>
      </c>
      <c r="AT114" s="76">
        <v>0</v>
      </c>
      <c r="AU114" s="76">
        <v>0</v>
      </c>
      <c r="AV114" s="76">
        <v>0</v>
      </c>
      <c r="AW114" s="76">
        <v>0</v>
      </c>
      <c r="AX114" s="76">
        <v>0</v>
      </c>
      <c r="AY114" s="76">
        <v>0</v>
      </c>
      <c r="AZ114" s="76">
        <v>0</v>
      </c>
      <c r="BA114" s="76">
        <v>0</v>
      </c>
      <c r="BB114" s="76">
        <v>6</v>
      </c>
      <c r="BC114" s="76">
        <v>0</v>
      </c>
      <c r="BD114" s="76">
        <v>0</v>
      </c>
      <c r="BE114" s="76">
        <v>0</v>
      </c>
      <c r="BF114" s="76">
        <v>0</v>
      </c>
    </row>
    <row r="115" spans="1:58" s="74" customFormat="1" ht="24.75" customHeight="1">
      <c r="A115" s="134"/>
      <c r="B115" s="147"/>
      <c r="C115" s="142" t="s">
        <v>272</v>
      </c>
      <c r="D115" s="132"/>
      <c r="E115" s="118">
        <v>107</v>
      </c>
      <c r="F115" s="75">
        <v>0</v>
      </c>
      <c r="G115" s="76">
        <v>0</v>
      </c>
      <c r="H115" s="76">
        <v>0</v>
      </c>
      <c r="I115" s="76">
        <v>0</v>
      </c>
      <c r="J115" s="76">
        <v>0</v>
      </c>
      <c r="K115" s="76">
        <v>0</v>
      </c>
      <c r="L115" s="76">
        <v>0</v>
      </c>
      <c r="M115" s="76">
        <v>0</v>
      </c>
      <c r="N115" s="76">
        <v>0</v>
      </c>
      <c r="O115" s="76">
        <v>0</v>
      </c>
      <c r="P115" s="76">
        <v>0</v>
      </c>
      <c r="Q115" s="76">
        <v>0</v>
      </c>
      <c r="R115" s="76">
        <v>0</v>
      </c>
      <c r="S115" s="76">
        <v>0</v>
      </c>
      <c r="T115" s="76">
        <v>0</v>
      </c>
      <c r="U115" s="76">
        <v>0</v>
      </c>
      <c r="V115" s="76">
        <v>0</v>
      </c>
      <c r="W115" s="76">
        <v>0</v>
      </c>
      <c r="X115" s="76">
        <v>0</v>
      </c>
      <c r="Y115" s="76">
        <v>0</v>
      </c>
      <c r="Z115" s="76">
        <v>0</v>
      </c>
      <c r="AA115" s="76">
        <v>0</v>
      </c>
      <c r="AB115" s="76">
        <v>0</v>
      </c>
      <c r="AC115" s="76">
        <v>0</v>
      </c>
      <c r="AD115" s="76">
        <v>0</v>
      </c>
      <c r="AE115" s="76">
        <v>0</v>
      </c>
      <c r="AF115" s="76">
        <v>0</v>
      </c>
      <c r="AG115" s="76">
        <v>0</v>
      </c>
      <c r="AH115" s="76">
        <v>0</v>
      </c>
      <c r="AI115" s="76">
        <v>0</v>
      </c>
      <c r="AJ115" s="76">
        <v>0</v>
      </c>
      <c r="AK115" s="76">
        <v>0</v>
      </c>
      <c r="AL115" s="76">
        <v>0</v>
      </c>
      <c r="AM115" s="76">
        <v>0</v>
      </c>
      <c r="AN115" s="76">
        <v>0</v>
      </c>
      <c r="AO115" s="76">
        <v>0</v>
      </c>
      <c r="AP115" s="76">
        <v>0</v>
      </c>
      <c r="AQ115" s="76">
        <v>0</v>
      </c>
      <c r="AR115" s="76">
        <v>0</v>
      </c>
      <c r="AS115" s="76">
        <v>0</v>
      </c>
      <c r="AT115" s="76">
        <v>0</v>
      </c>
      <c r="AU115" s="76">
        <v>0</v>
      </c>
      <c r="AV115" s="76">
        <v>0</v>
      </c>
      <c r="AW115" s="76">
        <v>0</v>
      </c>
      <c r="AX115" s="76">
        <v>0</v>
      </c>
      <c r="AY115" s="76">
        <v>0</v>
      </c>
      <c r="AZ115" s="76">
        <v>0</v>
      </c>
      <c r="BA115" s="76">
        <v>0</v>
      </c>
      <c r="BB115" s="76">
        <v>0</v>
      </c>
      <c r="BC115" s="76">
        <v>0</v>
      </c>
      <c r="BD115" s="76">
        <v>0</v>
      </c>
      <c r="BE115" s="76">
        <v>0</v>
      </c>
      <c r="BF115" s="76">
        <v>0</v>
      </c>
    </row>
    <row r="116" spans="1:58" s="74" customFormat="1" ht="12">
      <c r="A116" s="134"/>
      <c r="B116" s="147"/>
      <c r="C116" s="142" t="s">
        <v>146</v>
      </c>
      <c r="D116" s="142"/>
      <c r="E116" s="118">
        <v>108</v>
      </c>
      <c r="F116" s="75">
        <v>0</v>
      </c>
      <c r="G116" s="76">
        <v>0</v>
      </c>
      <c r="H116" s="76">
        <v>0</v>
      </c>
      <c r="I116" s="76">
        <v>0</v>
      </c>
      <c r="J116" s="76">
        <v>0</v>
      </c>
      <c r="K116" s="76">
        <v>0</v>
      </c>
      <c r="L116" s="76">
        <v>0</v>
      </c>
      <c r="M116" s="76">
        <v>0</v>
      </c>
      <c r="N116" s="76">
        <v>0</v>
      </c>
      <c r="O116" s="76">
        <v>0</v>
      </c>
      <c r="P116" s="76">
        <v>0</v>
      </c>
      <c r="Q116" s="76">
        <v>0</v>
      </c>
      <c r="R116" s="76">
        <v>0</v>
      </c>
      <c r="S116" s="76">
        <v>0</v>
      </c>
      <c r="T116" s="76">
        <v>0</v>
      </c>
      <c r="U116" s="76">
        <v>0</v>
      </c>
      <c r="V116" s="76">
        <v>0</v>
      </c>
      <c r="W116" s="76">
        <v>0</v>
      </c>
      <c r="X116" s="76">
        <v>0</v>
      </c>
      <c r="Y116" s="76">
        <v>0</v>
      </c>
      <c r="Z116" s="76">
        <v>0</v>
      </c>
      <c r="AA116" s="76">
        <v>0</v>
      </c>
      <c r="AB116" s="76">
        <v>0</v>
      </c>
      <c r="AC116" s="76">
        <v>0</v>
      </c>
      <c r="AD116" s="76">
        <v>0</v>
      </c>
      <c r="AE116" s="76">
        <v>0</v>
      </c>
      <c r="AF116" s="76">
        <v>0</v>
      </c>
      <c r="AG116" s="76">
        <v>0</v>
      </c>
      <c r="AH116" s="76">
        <v>0</v>
      </c>
      <c r="AI116" s="76">
        <v>0</v>
      </c>
      <c r="AJ116" s="76">
        <v>0</v>
      </c>
      <c r="AK116" s="76">
        <v>0</v>
      </c>
      <c r="AL116" s="76">
        <v>0</v>
      </c>
      <c r="AM116" s="76">
        <v>0</v>
      </c>
      <c r="AN116" s="76">
        <v>0</v>
      </c>
      <c r="AO116" s="76">
        <v>0</v>
      </c>
      <c r="AP116" s="76">
        <v>0</v>
      </c>
      <c r="AQ116" s="76">
        <v>0</v>
      </c>
      <c r="AR116" s="76">
        <v>0</v>
      </c>
      <c r="AS116" s="76">
        <v>0</v>
      </c>
      <c r="AT116" s="76">
        <v>0</v>
      </c>
      <c r="AU116" s="76">
        <v>0</v>
      </c>
      <c r="AV116" s="76">
        <v>0</v>
      </c>
      <c r="AW116" s="76">
        <v>0</v>
      </c>
      <c r="AX116" s="76">
        <v>0</v>
      </c>
      <c r="AY116" s="76">
        <v>0</v>
      </c>
      <c r="AZ116" s="76">
        <v>0</v>
      </c>
      <c r="BA116" s="76">
        <v>0</v>
      </c>
      <c r="BB116" s="76">
        <v>0</v>
      </c>
      <c r="BC116" s="76">
        <v>0</v>
      </c>
      <c r="BD116" s="76">
        <v>0</v>
      </c>
      <c r="BE116" s="76">
        <v>0</v>
      </c>
      <c r="BF116" s="76">
        <v>0</v>
      </c>
    </row>
    <row r="117" spans="1:58" s="74" customFormat="1" ht="12">
      <c r="A117" s="134"/>
      <c r="B117" s="147"/>
      <c r="C117" s="142" t="s">
        <v>147</v>
      </c>
      <c r="D117" s="142"/>
      <c r="E117" s="118">
        <v>109</v>
      </c>
      <c r="F117" s="75">
        <v>0</v>
      </c>
      <c r="G117" s="76">
        <v>0</v>
      </c>
      <c r="H117" s="76">
        <v>0</v>
      </c>
      <c r="I117" s="76">
        <v>0</v>
      </c>
      <c r="J117" s="76">
        <v>0</v>
      </c>
      <c r="K117" s="76">
        <v>0</v>
      </c>
      <c r="L117" s="76">
        <v>0</v>
      </c>
      <c r="M117" s="76">
        <v>0</v>
      </c>
      <c r="N117" s="76">
        <v>0</v>
      </c>
      <c r="O117" s="76">
        <v>0</v>
      </c>
      <c r="P117" s="76">
        <v>0</v>
      </c>
      <c r="Q117" s="76">
        <v>0</v>
      </c>
      <c r="R117" s="76">
        <v>0</v>
      </c>
      <c r="S117" s="76">
        <v>0</v>
      </c>
      <c r="T117" s="76">
        <v>0</v>
      </c>
      <c r="U117" s="76">
        <v>0</v>
      </c>
      <c r="V117" s="76">
        <v>0</v>
      </c>
      <c r="W117" s="76">
        <v>0</v>
      </c>
      <c r="X117" s="76">
        <v>0</v>
      </c>
      <c r="Y117" s="76">
        <v>0</v>
      </c>
      <c r="Z117" s="76">
        <v>0</v>
      </c>
      <c r="AA117" s="76">
        <v>0</v>
      </c>
      <c r="AB117" s="76">
        <v>0</v>
      </c>
      <c r="AC117" s="76">
        <v>0</v>
      </c>
      <c r="AD117" s="76">
        <v>0</v>
      </c>
      <c r="AE117" s="76">
        <v>0</v>
      </c>
      <c r="AF117" s="76">
        <v>0</v>
      </c>
      <c r="AG117" s="76">
        <v>0</v>
      </c>
      <c r="AH117" s="76">
        <v>0</v>
      </c>
      <c r="AI117" s="76">
        <v>0</v>
      </c>
      <c r="AJ117" s="76">
        <v>0</v>
      </c>
      <c r="AK117" s="76">
        <v>0</v>
      </c>
      <c r="AL117" s="76">
        <v>0</v>
      </c>
      <c r="AM117" s="76">
        <v>0</v>
      </c>
      <c r="AN117" s="76">
        <v>0</v>
      </c>
      <c r="AO117" s="76">
        <v>0</v>
      </c>
      <c r="AP117" s="76">
        <v>0</v>
      </c>
      <c r="AQ117" s="76">
        <v>0</v>
      </c>
      <c r="AR117" s="76">
        <v>0</v>
      </c>
      <c r="AS117" s="76">
        <v>0</v>
      </c>
      <c r="AT117" s="76">
        <v>0</v>
      </c>
      <c r="AU117" s="76">
        <v>0</v>
      </c>
      <c r="AV117" s="76">
        <v>0</v>
      </c>
      <c r="AW117" s="76">
        <v>0</v>
      </c>
      <c r="AX117" s="76">
        <v>0</v>
      </c>
      <c r="AY117" s="76">
        <v>0</v>
      </c>
      <c r="AZ117" s="76">
        <v>0</v>
      </c>
      <c r="BA117" s="76">
        <v>0</v>
      </c>
      <c r="BB117" s="76">
        <v>0</v>
      </c>
      <c r="BC117" s="76">
        <v>0</v>
      </c>
      <c r="BD117" s="76">
        <v>0</v>
      </c>
      <c r="BE117" s="76">
        <v>0</v>
      </c>
      <c r="BF117" s="76">
        <v>0</v>
      </c>
    </row>
    <row r="118" spans="1:58" s="74" customFormat="1" ht="24" customHeight="1">
      <c r="A118" s="134"/>
      <c r="B118" s="148"/>
      <c r="C118" s="144" t="s">
        <v>333</v>
      </c>
      <c r="D118" s="145"/>
      <c r="E118" s="118">
        <v>110</v>
      </c>
      <c r="F118" s="75">
        <v>0</v>
      </c>
      <c r="G118" s="76">
        <v>0</v>
      </c>
      <c r="H118" s="76">
        <v>0</v>
      </c>
      <c r="I118" s="76">
        <v>0</v>
      </c>
      <c r="J118" s="76">
        <v>5</v>
      </c>
      <c r="K118" s="76">
        <v>0</v>
      </c>
      <c r="L118" s="76">
        <v>0</v>
      </c>
      <c r="M118" s="76">
        <v>0</v>
      </c>
      <c r="N118" s="76">
        <v>5</v>
      </c>
      <c r="O118" s="76">
        <v>0</v>
      </c>
      <c r="P118" s="76">
        <v>0</v>
      </c>
      <c r="Q118" s="76">
        <v>0</v>
      </c>
      <c r="R118" s="76">
        <v>0</v>
      </c>
      <c r="S118" s="76">
        <v>1</v>
      </c>
      <c r="T118" s="76">
        <v>0</v>
      </c>
      <c r="U118" s="76">
        <v>1</v>
      </c>
      <c r="V118" s="76">
        <v>0</v>
      </c>
      <c r="W118" s="76">
        <v>0</v>
      </c>
      <c r="X118" s="76">
        <v>0</v>
      </c>
      <c r="Y118" s="76">
        <v>0</v>
      </c>
      <c r="Z118" s="76">
        <v>0</v>
      </c>
      <c r="AA118" s="76">
        <v>0</v>
      </c>
      <c r="AB118" s="76">
        <v>0</v>
      </c>
      <c r="AC118" s="76">
        <v>0</v>
      </c>
      <c r="AD118" s="76">
        <v>0</v>
      </c>
      <c r="AE118" s="76">
        <v>0</v>
      </c>
      <c r="AF118" s="76">
        <v>0</v>
      </c>
      <c r="AG118" s="76">
        <v>0</v>
      </c>
      <c r="AH118" s="76">
        <v>1</v>
      </c>
      <c r="AI118" s="76">
        <v>2</v>
      </c>
      <c r="AJ118" s="76">
        <v>0</v>
      </c>
      <c r="AK118" s="76">
        <v>0</v>
      </c>
      <c r="AL118" s="76">
        <v>2</v>
      </c>
      <c r="AM118" s="76">
        <v>0</v>
      </c>
      <c r="AN118" s="76">
        <v>1</v>
      </c>
      <c r="AO118" s="76">
        <v>0</v>
      </c>
      <c r="AP118" s="76">
        <v>0</v>
      </c>
      <c r="AQ118" s="76">
        <v>0</v>
      </c>
      <c r="AR118" s="76">
        <v>1</v>
      </c>
      <c r="AS118" s="76">
        <v>0</v>
      </c>
      <c r="AT118" s="76">
        <v>0</v>
      </c>
      <c r="AU118" s="76">
        <v>0</v>
      </c>
      <c r="AV118" s="76">
        <v>0</v>
      </c>
      <c r="AW118" s="76">
        <v>0</v>
      </c>
      <c r="AX118" s="76">
        <v>0</v>
      </c>
      <c r="AY118" s="76">
        <v>0</v>
      </c>
      <c r="AZ118" s="76">
        <v>0</v>
      </c>
      <c r="BA118" s="76">
        <v>0</v>
      </c>
      <c r="BB118" s="76">
        <v>2</v>
      </c>
      <c r="BC118" s="76">
        <v>0</v>
      </c>
      <c r="BD118" s="76">
        <v>0</v>
      </c>
      <c r="BE118" s="76">
        <v>0</v>
      </c>
      <c r="BF118" s="76">
        <v>0</v>
      </c>
    </row>
    <row r="119" spans="1:58" s="74" customFormat="1" ht="12">
      <c r="A119" s="134"/>
      <c r="B119" s="141" t="s">
        <v>78</v>
      </c>
      <c r="C119" s="141"/>
      <c r="D119" s="141"/>
      <c r="E119" s="118">
        <v>111</v>
      </c>
      <c r="F119" s="75">
        <v>0</v>
      </c>
      <c r="G119" s="76">
        <v>0</v>
      </c>
      <c r="H119" s="76">
        <v>0</v>
      </c>
      <c r="I119" s="76">
        <v>0</v>
      </c>
      <c r="J119" s="76">
        <v>19</v>
      </c>
      <c r="K119" s="76">
        <v>0</v>
      </c>
      <c r="L119" s="76">
        <v>19</v>
      </c>
      <c r="M119" s="76">
        <v>0</v>
      </c>
      <c r="N119" s="76">
        <v>0</v>
      </c>
      <c r="O119" s="76">
        <v>0</v>
      </c>
      <c r="P119" s="76">
        <v>0</v>
      </c>
      <c r="Q119" s="76">
        <v>0</v>
      </c>
      <c r="R119" s="76">
        <v>0</v>
      </c>
      <c r="S119" s="76">
        <v>0</v>
      </c>
      <c r="T119" s="76">
        <v>0</v>
      </c>
      <c r="U119" s="76">
        <v>0</v>
      </c>
      <c r="V119" s="76">
        <v>0</v>
      </c>
      <c r="W119" s="76">
        <v>0</v>
      </c>
      <c r="X119" s="76">
        <v>0</v>
      </c>
      <c r="Y119" s="76">
        <v>0</v>
      </c>
      <c r="Z119" s="76">
        <v>0</v>
      </c>
      <c r="AA119" s="76">
        <v>0</v>
      </c>
      <c r="AB119" s="76">
        <v>0</v>
      </c>
      <c r="AC119" s="76">
        <v>0</v>
      </c>
      <c r="AD119" s="76">
        <v>0</v>
      </c>
      <c r="AE119" s="76">
        <v>0</v>
      </c>
      <c r="AF119" s="76">
        <v>0</v>
      </c>
      <c r="AG119" s="76">
        <v>0</v>
      </c>
      <c r="AH119" s="76">
        <v>0</v>
      </c>
      <c r="AI119" s="76">
        <v>0</v>
      </c>
      <c r="AJ119" s="76">
        <v>0</v>
      </c>
      <c r="AK119" s="76">
        <v>0</v>
      </c>
      <c r="AL119" s="76">
        <v>0</v>
      </c>
      <c r="AM119" s="76">
        <v>0</v>
      </c>
      <c r="AN119" s="76">
        <v>0</v>
      </c>
      <c r="AO119" s="76">
        <v>0</v>
      </c>
      <c r="AP119" s="76">
        <v>0</v>
      </c>
      <c r="AQ119" s="76">
        <v>0</v>
      </c>
      <c r="AR119" s="76">
        <v>0</v>
      </c>
      <c r="AS119" s="76">
        <v>0</v>
      </c>
      <c r="AT119" s="76">
        <v>0</v>
      </c>
      <c r="AU119" s="76">
        <v>0</v>
      </c>
      <c r="AV119" s="76">
        <v>0</v>
      </c>
      <c r="AW119" s="76">
        <v>0</v>
      </c>
      <c r="AX119" s="76">
        <v>0</v>
      </c>
      <c r="AY119" s="76">
        <v>0</v>
      </c>
      <c r="AZ119" s="76">
        <v>0</v>
      </c>
      <c r="BA119" s="76">
        <v>0</v>
      </c>
      <c r="BB119" s="76">
        <v>0</v>
      </c>
      <c r="BC119" s="76">
        <v>0</v>
      </c>
      <c r="BD119" s="76">
        <v>0</v>
      </c>
      <c r="BE119" s="76">
        <v>0</v>
      </c>
      <c r="BF119" s="76">
        <v>0</v>
      </c>
    </row>
    <row r="120" spans="1:58" s="74" customFormat="1" ht="12">
      <c r="A120" s="134"/>
      <c r="B120" s="114" t="s">
        <v>55</v>
      </c>
      <c r="C120" s="144" t="s">
        <v>334</v>
      </c>
      <c r="D120" s="145"/>
      <c r="E120" s="118">
        <v>112</v>
      </c>
      <c r="F120" s="75">
        <v>0</v>
      </c>
      <c r="G120" s="76">
        <v>0</v>
      </c>
      <c r="H120" s="76">
        <v>0</v>
      </c>
      <c r="I120" s="76">
        <v>0</v>
      </c>
      <c r="J120" s="76">
        <v>0</v>
      </c>
      <c r="K120" s="76">
        <v>0</v>
      </c>
      <c r="L120" s="76">
        <v>0</v>
      </c>
      <c r="M120" s="76">
        <v>0</v>
      </c>
      <c r="N120" s="76">
        <v>0</v>
      </c>
      <c r="O120" s="76">
        <v>0</v>
      </c>
      <c r="P120" s="76">
        <v>0</v>
      </c>
      <c r="Q120" s="76">
        <v>0</v>
      </c>
      <c r="R120" s="76">
        <v>0</v>
      </c>
      <c r="S120" s="76">
        <v>0</v>
      </c>
      <c r="T120" s="76">
        <v>0</v>
      </c>
      <c r="U120" s="76">
        <v>0</v>
      </c>
      <c r="V120" s="76">
        <v>0</v>
      </c>
      <c r="W120" s="76">
        <v>0</v>
      </c>
      <c r="X120" s="76">
        <v>0</v>
      </c>
      <c r="Y120" s="76">
        <v>0</v>
      </c>
      <c r="Z120" s="76">
        <v>0</v>
      </c>
      <c r="AA120" s="76">
        <v>0</v>
      </c>
      <c r="AB120" s="76">
        <v>0</v>
      </c>
      <c r="AC120" s="76">
        <v>0</v>
      </c>
      <c r="AD120" s="76">
        <v>0</v>
      </c>
      <c r="AE120" s="76">
        <v>0</v>
      </c>
      <c r="AF120" s="76">
        <v>0</v>
      </c>
      <c r="AG120" s="76">
        <v>0</v>
      </c>
      <c r="AH120" s="76">
        <v>0</v>
      </c>
      <c r="AI120" s="76">
        <v>0</v>
      </c>
      <c r="AJ120" s="76">
        <v>0</v>
      </c>
      <c r="AK120" s="76">
        <v>0</v>
      </c>
      <c r="AL120" s="76">
        <v>0</v>
      </c>
      <c r="AM120" s="76">
        <v>0</v>
      </c>
      <c r="AN120" s="76">
        <v>0</v>
      </c>
      <c r="AO120" s="76">
        <v>0</v>
      </c>
      <c r="AP120" s="76">
        <v>0</v>
      </c>
      <c r="AQ120" s="76">
        <v>0</v>
      </c>
      <c r="AR120" s="76">
        <v>0</v>
      </c>
      <c r="AS120" s="76">
        <v>0</v>
      </c>
      <c r="AT120" s="76">
        <v>0</v>
      </c>
      <c r="AU120" s="76">
        <v>0</v>
      </c>
      <c r="AV120" s="76">
        <v>0</v>
      </c>
      <c r="AW120" s="76">
        <v>0</v>
      </c>
      <c r="AX120" s="76">
        <v>0</v>
      </c>
      <c r="AY120" s="76">
        <v>0</v>
      </c>
      <c r="AZ120" s="76">
        <v>0</v>
      </c>
      <c r="BA120" s="76">
        <v>0</v>
      </c>
      <c r="BB120" s="76">
        <v>0</v>
      </c>
      <c r="BC120" s="76">
        <v>0</v>
      </c>
      <c r="BD120" s="76">
        <v>0</v>
      </c>
      <c r="BE120" s="76">
        <v>0</v>
      </c>
      <c r="BF120" s="76">
        <v>0</v>
      </c>
    </row>
    <row r="121" spans="1:58" s="74" customFormat="1" ht="26.25" customHeight="1">
      <c r="A121" s="134"/>
      <c r="B121" s="141" t="s">
        <v>273</v>
      </c>
      <c r="C121" s="141"/>
      <c r="D121" s="141"/>
      <c r="E121" s="118">
        <v>113</v>
      </c>
      <c r="F121" s="75">
        <v>0</v>
      </c>
      <c r="G121" s="76">
        <v>0</v>
      </c>
      <c r="H121" s="76">
        <v>0</v>
      </c>
      <c r="I121" s="76">
        <v>0</v>
      </c>
      <c r="J121" s="76">
        <v>0</v>
      </c>
      <c r="K121" s="76">
        <v>0</v>
      </c>
      <c r="L121" s="76">
        <v>0</v>
      </c>
      <c r="M121" s="76">
        <v>0</v>
      </c>
      <c r="N121" s="76">
        <v>0</v>
      </c>
      <c r="O121" s="76">
        <v>0</v>
      </c>
      <c r="P121" s="76">
        <v>0</v>
      </c>
      <c r="Q121" s="76">
        <v>0</v>
      </c>
      <c r="R121" s="76">
        <v>0</v>
      </c>
      <c r="S121" s="76">
        <v>0</v>
      </c>
      <c r="T121" s="76">
        <v>0</v>
      </c>
      <c r="U121" s="76">
        <v>0</v>
      </c>
      <c r="V121" s="76">
        <v>0</v>
      </c>
      <c r="W121" s="76">
        <v>0</v>
      </c>
      <c r="X121" s="76">
        <v>0</v>
      </c>
      <c r="Y121" s="76">
        <v>0</v>
      </c>
      <c r="Z121" s="76">
        <v>0</v>
      </c>
      <c r="AA121" s="76">
        <v>0</v>
      </c>
      <c r="AB121" s="76">
        <v>0</v>
      </c>
      <c r="AC121" s="76">
        <v>0</v>
      </c>
      <c r="AD121" s="76">
        <v>0</v>
      </c>
      <c r="AE121" s="76">
        <v>0</v>
      </c>
      <c r="AF121" s="76">
        <v>0</v>
      </c>
      <c r="AG121" s="76">
        <v>0</v>
      </c>
      <c r="AH121" s="76">
        <v>0</v>
      </c>
      <c r="AI121" s="76">
        <v>0</v>
      </c>
      <c r="AJ121" s="76">
        <v>0</v>
      </c>
      <c r="AK121" s="76">
        <v>0</v>
      </c>
      <c r="AL121" s="76">
        <v>0</v>
      </c>
      <c r="AM121" s="76">
        <v>0</v>
      </c>
      <c r="AN121" s="76">
        <v>0</v>
      </c>
      <c r="AO121" s="76">
        <v>0</v>
      </c>
      <c r="AP121" s="76">
        <v>0</v>
      </c>
      <c r="AQ121" s="76">
        <v>0</v>
      </c>
      <c r="AR121" s="76">
        <v>0</v>
      </c>
      <c r="AS121" s="76">
        <v>0</v>
      </c>
      <c r="AT121" s="76">
        <v>0</v>
      </c>
      <c r="AU121" s="76">
        <v>0</v>
      </c>
      <c r="AV121" s="76">
        <v>0</v>
      </c>
      <c r="AW121" s="76">
        <v>0</v>
      </c>
      <c r="AX121" s="76">
        <v>0</v>
      </c>
      <c r="AY121" s="76">
        <v>0</v>
      </c>
      <c r="AZ121" s="76">
        <v>0</v>
      </c>
      <c r="BA121" s="76">
        <v>0</v>
      </c>
      <c r="BB121" s="76">
        <v>0</v>
      </c>
      <c r="BC121" s="76">
        <v>0</v>
      </c>
      <c r="BD121" s="76">
        <v>0</v>
      </c>
      <c r="BE121" s="76">
        <v>0</v>
      </c>
      <c r="BF121" s="76">
        <v>0</v>
      </c>
    </row>
    <row r="122" spans="1:58" s="74" customFormat="1" ht="24" customHeight="1">
      <c r="A122" s="134"/>
      <c r="B122" s="141" t="s">
        <v>148</v>
      </c>
      <c r="C122" s="141"/>
      <c r="D122" s="141"/>
      <c r="E122" s="118">
        <v>114</v>
      </c>
      <c r="F122" s="75">
        <v>0</v>
      </c>
      <c r="G122" s="76">
        <v>1</v>
      </c>
      <c r="H122" s="76">
        <v>0</v>
      </c>
      <c r="I122" s="76">
        <v>0</v>
      </c>
      <c r="J122" s="76">
        <v>0</v>
      </c>
      <c r="K122" s="76">
        <v>0</v>
      </c>
      <c r="L122" s="76">
        <v>0</v>
      </c>
      <c r="M122" s="76">
        <v>0</v>
      </c>
      <c r="N122" s="76">
        <v>0</v>
      </c>
      <c r="O122" s="76">
        <v>0</v>
      </c>
      <c r="P122" s="76">
        <v>0</v>
      </c>
      <c r="Q122" s="76">
        <v>0</v>
      </c>
      <c r="R122" s="76">
        <v>0</v>
      </c>
      <c r="S122" s="76">
        <v>1</v>
      </c>
      <c r="T122" s="76">
        <v>0</v>
      </c>
      <c r="U122" s="76">
        <v>1</v>
      </c>
      <c r="V122" s="76">
        <v>0</v>
      </c>
      <c r="W122" s="76">
        <v>0</v>
      </c>
      <c r="X122" s="76">
        <v>0</v>
      </c>
      <c r="Y122" s="76">
        <v>0</v>
      </c>
      <c r="Z122" s="76">
        <v>0</v>
      </c>
      <c r="AA122" s="76">
        <v>0</v>
      </c>
      <c r="AB122" s="76">
        <v>0</v>
      </c>
      <c r="AC122" s="76">
        <v>0</v>
      </c>
      <c r="AD122" s="76">
        <v>0</v>
      </c>
      <c r="AE122" s="76">
        <v>0</v>
      </c>
      <c r="AF122" s="76">
        <v>0</v>
      </c>
      <c r="AG122" s="76">
        <v>0</v>
      </c>
      <c r="AH122" s="76">
        <v>0</v>
      </c>
      <c r="AI122" s="76">
        <v>1</v>
      </c>
      <c r="AJ122" s="76">
        <v>0</v>
      </c>
      <c r="AK122" s="76">
        <v>0</v>
      </c>
      <c r="AL122" s="76">
        <v>0</v>
      </c>
      <c r="AM122" s="76">
        <v>0</v>
      </c>
      <c r="AN122" s="76">
        <v>0</v>
      </c>
      <c r="AO122" s="76">
        <v>0</v>
      </c>
      <c r="AP122" s="76">
        <v>0</v>
      </c>
      <c r="AQ122" s="76">
        <v>0</v>
      </c>
      <c r="AR122" s="76">
        <v>1</v>
      </c>
      <c r="AS122" s="76">
        <v>0</v>
      </c>
      <c r="AT122" s="76">
        <v>0</v>
      </c>
      <c r="AU122" s="76">
        <v>0</v>
      </c>
      <c r="AV122" s="76">
        <v>0</v>
      </c>
      <c r="AW122" s="76">
        <v>0</v>
      </c>
      <c r="AX122" s="76">
        <v>0</v>
      </c>
      <c r="AY122" s="76">
        <v>0</v>
      </c>
      <c r="AZ122" s="76">
        <v>0</v>
      </c>
      <c r="BA122" s="76">
        <v>0</v>
      </c>
      <c r="BB122" s="76">
        <v>1</v>
      </c>
      <c r="BC122" s="76">
        <v>0</v>
      </c>
      <c r="BD122" s="76">
        <v>0</v>
      </c>
      <c r="BE122" s="76">
        <v>0</v>
      </c>
      <c r="BF122" s="76">
        <v>1</v>
      </c>
    </row>
    <row r="123" spans="1:58" s="74" customFormat="1" ht="12">
      <c r="A123" s="134"/>
      <c r="B123" s="149" t="s">
        <v>265</v>
      </c>
      <c r="C123" s="150"/>
      <c r="D123" s="151"/>
      <c r="E123" s="118">
        <v>115</v>
      </c>
      <c r="F123" s="75">
        <v>0</v>
      </c>
      <c r="G123" s="76">
        <v>0</v>
      </c>
      <c r="H123" s="76">
        <v>0</v>
      </c>
      <c r="I123" s="76">
        <v>0</v>
      </c>
      <c r="J123" s="76">
        <v>7</v>
      </c>
      <c r="K123" s="76">
        <v>0</v>
      </c>
      <c r="L123" s="76">
        <v>0</v>
      </c>
      <c r="M123" s="76">
        <v>0</v>
      </c>
      <c r="N123" s="76">
        <v>7</v>
      </c>
      <c r="O123" s="76">
        <v>0</v>
      </c>
      <c r="P123" s="76">
        <v>0</v>
      </c>
      <c r="Q123" s="76">
        <v>0</v>
      </c>
      <c r="R123" s="76">
        <v>0</v>
      </c>
      <c r="S123" s="76">
        <v>5</v>
      </c>
      <c r="T123" s="76">
        <v>0</v>
      </c>
      <c r="U123" s="76">
        <v>2</v>
      </c>
      <c r="V123" s="76">
        <v>3</v>
      </c>
      <c r="W123" s="76">
        <v>0</v>
      </c>
      <c r="X123" s="76">
        <v>0</v>
      </c>
      <c r="Y123" s="76">
        <v>0</v>
      </c>
      <c r="Z123" s="76">
        <v>0</v>
      </c>
      <c r="AA123" s="76">
        <v>0</v>
      </c>
      <c r="AB123" s="76">
        <v>0</v>
      </c>
      <c r="AC123" s="76">
        <v>1</v>
      </c>
      <c r="AD123" s="76">
        <v>1</v>
      </c>
      <c r="AE123" s="76">
        <v>0</v>
      </c>
      <c r="AF123" s="76">
        <v>0</v>
      </c>
      <c r="AG123" s="76">
        <v>0</v>
      </c>
      <c r="AH123" s="76">
        <v>0</v>
      </c>
      <c r="AI123" s="76">
        <v>6</v>
      </c>
      <c r="AJ123" s="76">
        <v>4</v>
      </c>
      <c r="AK123" s="76">
        <v>0</v>
      </c>
      <c r="AL123" s="76">
        <v>1</v>
      </c>
      <c r="AM123" s="76">
        <v>0</v>
      </c>
      <c r="AN123" s="76">
        <v>0</v>
      </c>
      <c r="AO123" s="76">
        <v>0</v>
      </c>
      <c r="AP123" s="76">
        <v>0</v>
      </c>
      <c r="AQ123" s="76">
        <v>0</v>
      </c>
      <c r="AR123" s="76">
        <v>1</v>
      </c>
      <c r="AS123" s="76">
        <v>166733</v>
      </c>
      <c r="AT123" s="76">
        <v>0</v>
      </c>
      <c r="AU123" s="76">
        <v>0</v>
      </c>
      <c r="AV123" s="76">
        <v>0</v>
      </c>
      <c r="AW123" s="76">
        <v>0</v>
      </c>
      <c r="AX123" s="76">
        <v>0</v>
      </c>
      <c r="AY123" s="76">
        <v>0</v>
      </c>
      <c r="AZ123" s="76">
        <v>0</v>
      </c>
      <c r="BA123" s="76">
        <v>0</v>
      </c>
      <c r="BB123" s="76">
        <v>1</v>
      </c>
      <c r="BC123" s="76">
        <v>0</v>
      </c>
      <c r="BD123" s="76">
        <v>0</v>
      </c>
      <c r="BE123" s="76">
        <v>0</v>
      </c>
      <c r="BF123" s="76">
        <v>1</v>
      </c>
    </row>
    <row r="124" spans="1:58" s="74" customFormat="1" ht="29.25" customHeight="1">
      <c r="A124" s="134"/>
      <c r="B124" s="115" t="s">
        <v>72</v>
      </c>
      <c r="C124" s="144" t="s">
        <v>214</v>
      </c>
      <c r="D124" s="145"/>
      <c r="E124" s="118">
        <v>116</v>
      </c>
      <c r="F124" s="75">
        <v>0</v>
      </c>
      <c r="G124" s="76">
        <v>0</v>
      </c>
      <c r="H124" s="76">
        <v>0</v>
      </c>
      <c r="I124" s="76">
        <v>0</v>
      </c>
      <c r="J124" s="76">
        <v>1</v>
      </c>
      <c r="K124" s="76">
        <v>0</v>
      </c>
      <c r="L124" s="76">
        <v>0</v>
      </c>
      <c r="M124" s="76">
        <v>0</v>
      </c>
      <c r="N124" s="76">
        <v>1</v>
      </c>
      <c r="O124" s="76">
        <v>0</v>
      </c>
      <c r="P124" s="76">
        <v>0</v>
      </c>
      <c r="Q124" s="76">
        <v>0</v>
      </c>
      <c r="R124" s="76">
        <v>0</v>
      </c>
      <c r="S124" s="76">
        <v>0</v>
      </c>
      <c r="T124" s="76">
        <v>0</v>
      </c>
      <c r="U124" s="76">
        <v>0</v>
      </c>
      <c r="V124" s="76">
        <v>0</v>
      </c>
      <c r="W124" s="76">
        <v>0</v>
      </c>
      <c r="X124" s="76">
        <v>0</v>
      </c>
      <c r="Y124" s="76">
        <v>0</v>
      </c>
      <c r="Z124" s="76">
        <v>0</v>
      </c>
      <c r="AA124" s="76">
        <v>0</v>
      </c>
      <c r="AB124" s="76">
        <v>0</v>
      </c>
      <c r="AC124" s="76">
        <v>1</v>
      </c>
      <c r="AD124" s="76">
        <v>1</v>
      </c>
      <c r="AE124" s="76">
        <v>0</v>
      </c>
      <c r="AF124" s="76">
        <v>0</v>
      </c>
      <c r="AG124" s="76">
        <v>0</v>
      </c>
      <c r="AH124" s="76">
        <v>0</v>
      </c>
      <c r="AI124" s="76">
        <v>1</v>
      </c>
      <c r="AJ124" s="76">
        <v>0</v>
      </c>
      <c r="AK124" s="76">
        <v>0</v>
      </c>
      <c r="AL124" s="76">
        <v>0</v>
      </c>
      <c r="AM124" s="76">
        <v>0</v>
      </c>
      <c r="AN124" s="76">
        <v>0</v>
      </c>
      <c r="AO124" s="76">
        <v>0</v>
      </c>
      <c r="AP124" s="76">
        <v>0</v>
      </c>
      <c r="AQ124" s="76">
        <v>0</v>
      </c>
      <c r="AR124" s="76">
        <v>0</v>
      </c>
      <c r="AS124" s="76">
        <v>0</v>
      </c>
      <c r="AT124" s="76">
        <v>0</v>
      </c>
      <c r="AU124" s="76">
        <v>0</v>
      </c>
      <c r="AV124" s="76">
        <v>0</v>
      </c>
      <c r="AW124" s="76">
        <v>0</v>
      </c>
      <c r="AX124" s="76">
        <v>0</v>
      </c>
      <c r="AY124" s="76">
        <v>0</v>
      </c>
      <c r="AZ124" s="76">
        <v>0</v>
      </c>
      <c r="BA124" s="76">
        <v>0</v>
      </c>
      <c r="BB124" s="76">
        <v>0</v>
      </c>
      <c r="BC124" s="76">
        <v>0</v>
      </c>
      <c r="BD124" s="76">
        <v>0</v>
      </c>
      <c r="BE124" s="76">
        <v>0</v>
      </c>
      <c r="BF124" s="76">
        <v>1</v>
      </c>
    </row>
    <row r="125" spans="1:58" s="74" customFormat="1" ht="27.75" customHeight="1">
      <c r="A125" s="134"/>
      <c r="B125" s="141" t="s">
        <v>149</v>
      </c>
      <c r="C125" s="141"/>
      <c r="D125" s="141"/>
      <c r="E125" s="118">
        <v>117</v>
      </c>
      <c r="F125" s="75">
        <v>0</v>
      </c>
      <c r="G125" s="76">
        <v>0</v>
      </c>
      <c r="H125" s="76">
        <v>0</v>
      </c>
      <c r="I125" s="76">
        <v>0</v>
      </c>
      <c r="J125" s="76">
        <v>1</v>
      </c>
      <c r="K125" s="76">
        <v>0</v>
      </c>
      <c r="L125" s="76">
        <v>0</v>
      </c>
      <c r="M125" s="76">
        <v>0</v>
      </c>
      <c r="N125" s="76">
        <v>1</v>
      </c>
      <c r="O125" s="76">
        <v>0</v>
      </c>
      <c r="P125" s="76">
        <v>0</v>
      </c>
      <c r="Q125" s="76">
        <v>0</v>
      </c>
      <c r="R125" s="76">
        <v>0</v>
      </c>
      <c r="S125" s="76">
        <v>0</v>
      </c>
      <c r="T125" s="76">
        <v>0</v>
      </c>
      <c r="U125" s="76">
        <v>0</v>
      </c>
      <c r="V125" s="76">
        <v>0</v>
      </c>
      <c r="W125" s="76">
        <v>0</v>
      </c>
      <c r="X125" s="76">
        <v>0</v>
      </c>
      <c r="Y125" s="76">
        <v>0</v>
      </c>
      <c r="Z125" s="76">
        <v>0</v>
      </c>
      <c r="AA125" s="76">
        <v>0</v>
      </c>
      <c r="AB125" s="76">
        <v>0</v>
      </c>
      <c r="AC125" s="76">
        <v>0</v>
      </c>
      <c r="AD125" s="76">
        <v>0</v>
      </c>
      <c r="AE125" s="76">
        <v>0</v>
      </c>
      <c r="AF125" s="76">
        <v>0</v>
      </c>
      <c r="AG125" s="76">
        <v>0</v>
      </c>
      <c r="AH125" s="76">
        <v>0</v>
      </c>
      <c r="AI125" s="76">
        <v>0</v>
      </c>
      <c r="AJ125" s="76">
        <v>0</v>
      </c>
      <c r="AK125" s="76">
        <v>0</v>
      </c>
      <c r="AL125" s="76">
        <v>1</v>
      </c>
      <c r="AM125" s="76">
        <v>0</v>
      </c>
      <c r="AN125" s="76">
        <v>0</v>
      </c>
      <c r="AO125" s="76">
        <v>0</v>
      </c>
      <c r="AP125" s="76">
        <v>0</v>
      </c>
      <c r="AQ125" s="76">
        <v>0</v>
      </c>
      <c r="AR125" s="76">
        <v>0</v>
      </c>
      <c r="AS125" s="76">
        <v>0</v>
      </c>
      <c r="AT125" s="76">
        <v>0</v>
      </c>
      <c r="AU125" s="76">
        <v>0</v>
      </c>
      <c r="AV125" s="76">
        <v>0</v>
      </c>
      <c r="AW125" s="76">
        <v>0</v>
      </c>
      <c r="AX125" s="76">
        <v>0</v>
      </c>
      <c r="AY125" s="76">
        <v>0</v>
      </c>
      <c r="AZ125" s="76">
        <v>0</v>
      </c>
      <c r="BA125" s="76">
        <v>0</v>
      </c>
      <c r="BB125" s="76">
        <v>0</v>
      </c>
      <c r="BC125" s="76">
        <v>0</v>
      </c>
      <c r="BD125" s="76">
        <v>0</v>
      </c>
      <c r="BE125" s="76">
        <v>0</v>
      </c>
      <c r="BF125" s="76">
        <v>0</v>
      </c>
    </row>
    <row r="126" spans="1:58" s="74" customFormat="1" ht="16.5" customHeight="1">
      <c r="A126" s="134"/>
      <c r="B126" s="141" t="s">
        <v>150</v>
      </c>
      <c r="C126" s="141"/>
      <c r="D126" s="141"/>
      <c r="E126" s="118">
        <v>118</v>
      </c>
      <c r="F126" s="75">
        <v>20</v>
      </c>
      <c r="G126" s="76">
        <v>0</v>
      </c>
      <c r="H126" s="76">
        <v>0</v>
      </c>
      <c r="I126" s="76">
        <v>2</v>
      </c>
      <c r="J126" s="76">
        <v>95</v>
      </c>
      <c r="K126" s="76">
        <v>0</v>
      </c>
      <c r="L126" s="76">
        <v>5</v>
      </c>
      <c r="M126" s="76">
        <v>0</v>
      </c>
      <c r="N126" s="76">
        <v>91</v>
      </c>
      <c r="O126" s="76">
        <v>1</v>
      </c>
      <c r="P126" s="76">
        <v>0</v>
      </c>
      <c r="Q126" s="76">
        <v>0</v>
      </c>
      <c r="R126" s="76">
        <v>0</v>
      </c>
      <c r="S126" s="76">
        <v>48</v>
      </c>
      <c r="T126" s="76">
        <v>0</v>
      </c>
      <c r="U126" s="76">
        <v>28</v>
      </c>
      <c r="V126" s="76">
        <v>20</v>
      </c>
      <c r="W126" s="76">
        <v>0</v>
      </c>
      <c r="X126" s="76">
        <v>0</v>
      </c>
      <c r="Y126" s="76">
        <v>0</v>
      </c>
      <c r="Z126" s="76">
        <v>0</v>
      </c>
      <c r="AA126" s="76">
        <v>0</v>
      </c>
      <c r="AB126" s="76">
        <v>0</v>
      </c>
      <c r="AC126" s="76">
        <v>19</v>
      </c>
      <c r="AD126" s="76">
        <v>6</v>
      </c>
      <c r="AE126" s="76">
        <v>2</v>
      </c>
      <c r="AF126" s="76">
        <v>10</v>
      </c>
      <c r="AG126" s="76">
        <v>1</v>
      </c>
      <c r="AH126" s="76">
        <v>16</v>
      </c>
      <c r="AI126" s="76">
        <v>83</v>
      </c>
      <c r="AJ126" s="76">
        <v>1</v>
      </c>
      <c r="AK126" s="76">
        <v>0</v>
      </c>
      <c r="AL126" s="76">
        <v>26</v>
      </c>
      <c r="AM126" s="76">
        <v>1</v>
      </c>
      <c r="AN126" s="76">
        <v>2</v>
      </c>
      <c r="AO126" s="76">
        <v>1</v>
      </c>
      <c r="AP126" s="76">
        <v>0</v>
      </c>
      <c r="AQ126" s="76">
        <v>1</v>
      </c>
      <c r="AR126" s="76">
        <v>12</v>
      </c>
      <c r="AS126" s="76">
        <v>53936027</v>
      </c>
      <c r="AT126" s="76">
        <v>0</v>
      </c>
      <c r="AU126" s="76">
        <v>0</v>
      </c>
      <c r="AV126" s="76">
        <v>0</v>
      </c>
      <c r="AW126" s="76">
        <v>0</v>
      </c>
      <c r="AX126" s="76">
        <v>0</v>
      </c>
      <c r="AY126" s="76">
        <v>0</v>
      </c>
      <c r="AZ126" s="76">
        <v>0</v>
      </c>
      <c r="BA126" s="76">
        <v>0</v>
      </c>
      <c r="BB126" s="76">
        <v>81</v>
      </c>
      <c r="BC126" s="76">
        <v>0</v>
      </c>
      <c r="BD126" s="76">
        <v>21</v>
      </c>
      <c r="BE126" s="76">
        <v>0</v>
      </c>
      <c r="BF126" s="76">
        <v>35</v>
      </c>
    </row>
    <row r="127" spans="1:58" s="74" customFormat="1" ht="15.75" customHeight="1">
      <c r="A127" s="134"/>
      <c r="B127" s="143" t="s">
        <v>72</v>
      </c>
      <c r="C127" s="142" t="s">
        <v>151</v>
      </c>
      <c r="D127" s="142"/>
      <c r="E127" s="118">
        <v>119</v>
      </c>
      <c r="F127" s="75">
        <v>9</v>
      </c>
      <c r="G127" s="76">
        <v>0</v>
      </c>
      <c r="H127" s="76">
        <v>0</v>
      </c>
      <c r="I127" s="76">
        <v>1</v>
      </c>
      <c r="J127" s="76">
        <v>55</v>
      </c>
      <c r="K127" s="76">
        <v>0</v>
      </c>
      <c r="L127" s="76">
        <v>4</v>
      </c>
      <c r="M127" s="76">
        <v>0</v>
      </c>
      <c r="N127" s="76">
        <v>51</v>
      </c>
      <c r="O127" s="76">
        <v>1</v>
      </c>
      <c r="P127" s="76">
        <v>0</v>
      </c>
      <c r="Q127" s="76">
        <v>0</v>
      </c>
      <c r="R127" s="76">
        <v>0</v>
      </c>
      <c r="S127" s="76">
        <v>25</v>
      </c>
      <c r="T127" s="76">
        <v>0</v>
      </c>
      <c r="U127" s="76">
        <v>11</v>
      </c>
      <c r="V127" s="76">
        <v>14</v>
      </c>
      <c r="W127" s="76">
        <v>0</v>
      </c>
      <c r="X127" s="76">
        <v>0</v>
      </c>
      <c r="Y127" s="76">
        <v>0</v>
      </c>
      <c r="Z127" s="76">
        <v>0</v>
      </c>
      <c r="AA127" s="76">
        <v>0</v>
      </c>
      <c r="AB127" s="76">
        <v>0</v>
      </c>
      <c r="AC127" s="76">
        <v>10</v>
      </c>
      <c r="AD127" s="76">
        <v>4</v>
      </c>
      <c r="AE127" s="76">
        <v>2</v>
      </c>
      <c r="AF127" s="76">
        <v>4</v>
      </c>
      <c r="AG127" s="76">
        <v>0</v>
      </c>
      <c r="AH127" s="76">
        <v>7</v>
      </c>
      <c r="AI127" s="76">
        <v>42</v>
      </c>
      <c r="AJ127" s="76">
        <v>0</v>
      </c>
      <c r="AK127" s="76">
        <v>0</v>
      </c>
      <c r="AL127" s="76">
        <v>16</v>
      </c>
      <c r="AM127" s="76">
        <v>1</v>
      </c>
      <c r="AN127" s="76">
        <v>2</v>
      </c>
      <c r="AO127" s="76">
        <v>1</v>
      </c>
      <c r="AP127" s="76">
        <v>0</v>
      </c>
      <c r="AQ127" s="76">
        <v>1</v>
      </c>
      <c r="AR127" s="76">
        <v>8</v>
      </c>
      <c r="AS127" s="76">
        <v>1079864</v>
      </c>
      <c r="AT127" s="76">
        <v>0</v>
      </c>
      <c r="AU127" s="76">
        <v>0</v>
      </c>
      <c r="AV127" s="76">
        <v>0</v>
      </c>
      <c r="AW127" s="76">
        <v>0</v>
      </c>
      <c r="AX127" s="76">
        <v>0</v>
      </c>
      <c r="AY127" s="76">
        <v>0</v>
      </c>
      <c r="AZ127" s="76">
        <v>0</v>
      </c>
      <c r="BA127" s="76">
        <v>0</v>
      </c>
      <c r="BB127" s="76">
        <v>41</v>
      </c>
      <c r="BC127" s="76">
        <v>0</v>
      </c>
      <c r="BD127" s="76">
        <v>7</v>
      </c>
      <c r="BE127" s="76">
        <v>0</v>
      </c>
      <c r="BF127" s="76">
        <v>19</v>
      </c>
    </row>
    <row r="128" spans="1:58" s="74" customFormat="1" ht="32.25" customHeight="1">
      <c r="A128" s="134"/>
      <c r="B128" s="143"/>
      <c r="C128" s="142" t="s">
        <v>152</v>
      </c>
      <c r="D128" s="142"/>
      <c r="E128" s="118">
        <v>120</v>
      </c>
      <c r="F128" s="75">
        <v>8</v>
      </c>
      <c r="G128" s="76">
        <v>0</v>
      </c>
      <c r="H128" s="76">
        <v>0</v>
      </c>
      <c r="I128" s="76">
        <v>1</v>
      </c>
      <c r="J128" s="76">
        <v>28</v>
      </c>
      <c r="K128" s="76">
        <v>0</v>
      </c>
      <c r="L128" s="76">
        <v>0</v>
      </c>
      <c r="M128" s="76">
        <v>0</v>
      </c>
      <c r="N128" s="76">
        <v>29</v>
      </c>
      <c r="O128" s="76">
        <v>0</v>
      </c>
      <c r="P128" s="76">
        <v>0</v>
      </c>
      <c r="Q128" s="76">
        <v>0</v>
      </c>
      <c r="R128" s="76">
        <v>0</v>
      </c>
      <c r="S128" s="76">
        <v>15</v>
      </c>
      <c r="T128" s="76">
        <v>0</v>
      </c>
      <c r="U128" s="76">
        <v>12</v>
      </c>
      <c r="V128" s="76">
        <v>3</v>
      </c>
      <c r="W128" s="76">
        <v>0</v>
      </c>
      <c r="X128" s="76">
        <v>0</v>
      </c>
      <c r="Y128" s="76">
        <v>0</v>
      </c>
      <c r="Z128" s="76">
        <v>0</v>
      </c>
      <c r="AA128" s="76">
        <v>0</v>
      </c>
      <c r="AB128" s="76">
        <v>0</v>
      </c>
      <c r="AC128" s="76">
        <v>6</v>
      </c>
      <c r="AD128" s="76">
        <v>1</v>
      </c>
      <c r="AE128" s="76">
        <v>0</v>
      </c>
      <c r="AF128" s="76">
        <v>4</v>
      </c>
      <c r="AG128" s="76">
        <v>1</v>
      </c>
      <c r="AH128" s="76">
        <v>8</v>
      </c>
      <c r="AI128" s="76">
        <v>29</v>
      </c>
      <c r="AJ128" s="76">
        <v>1</v>
      </c>
      <c r="AK128" s="76">
        <v>0</v>
      </c>
      <c r="AL128" s="76">
        <v>8</v>
      </c>
      <c r="AM128" s="76">
        <v>0</v>
      </c>
      <c r="AN128" s="76">
        <v>0</v>
      </c>
      <c r="AO128" s="76">
        <v>0</v>
      </c>
      <c r="AP128" s="76">
        <v>0</v>
      </c>
      <c r="AQ128" s="76">
        <v>0</v>
      </c>
      <c r="AR128" s="76">
        <v>0</v>
      </c>
      <c r="AS128" s="76">
        <v>4235329</v>
      </c>
      <c r="AT128" s="76">
        <v>0</v>
      </c>
      <c r="AU128" s="76">
        <v>0</v>
      </c>
      <c r="AV128" s="76">
        <v>0</v>
      </c>
      <c r="AW128" s="76">
        <v>0</v>
      </c>
      <c r="AX128" s="76">
        <v>0</v>
      </c>
      <c r="AY128" s="76">
        <v>0</v>
      </c>
      <c r="AZ128" s="76">
        <v>0</v>
      </c>
      <c r="BA128" s="76">
        <v>0</v>
      </c>
      <c r="BB128" s="76">
        <v>28</v>
      </c>
      <c r="BC128" s="76">
        <v>0</v>
      </c>
      <c r="BD128" s="76">
        <v>13</v>
      </c>
      <c r="BE128" s="76">
        <v>0</v>
      </c>
      <c r="BF128" s="76">
        <v>12</v>
      </c>
    </row>
    <row r="129" spans="1:58" s="74" customFormat="1" ht="22.5" customHeight="1">
      <c r="A129" s="134"/>
      <c r="B129" s="143"/>
      <c r="C129" s="143" t="s">
        <v>12</v>
      </c>
      <c r="D129" s="116" t="s">
        <v>237</v>
      </c>
      <c r="E129" s="118">
        <v>121</v>
      </c>
      <c r="F129" s="75">
        <v>2</v>
      </c>
      <c r="G129" s="76">
        <v>0</v>
      </c>
      <c r="H129" s="76">
        <v>0</v>
      </c>
      <c r="I129" s="76">
        <v>1</v>
      </c>
      <c r="J129" s="76">
        <v>19</v>
      </c>
      <c r="K129" s="76">
        <v>0</v>
      </c>
      <c r="L129" s="76">
        <v>0</v>
      </c>
      <c r="M129" s="76">
        <v>0</v>
      </c>
      <c r="N129" s="76">
        <v>20</v>
      </c>
      <c r="O129" s="76">
        <v>0</v>
      </c>
      <c r="P129" s="76">
        <v>0</v>
      </c>
      <c r="Q129" s="76">
        <v>0</v>
      </c>
      <c r="R129" s="76">
        <v>0</v>
      </c>
      <c r="S129" s="76">
        <v>7</v>
      </c>
      <c r="T129" s="76">
        <v>0</v>
      </c>
      <c r="U129" s="76">
        <v>5</v>
      </c>
      <c r="V129" s="76">
        <v>2</v>
      </c>
      <c r="W129" s="76">
        <v>0</v>
      </c>
      <c r="X129" s="76">
        <v>0</v>
      </c>
      <c r="Y129" s="76">
        <v>0</v>
      </c>
      <c r="Z129" s="76">
        <v>0</v>
      </c>
      <c r="AA129" s="76">
        <v>0</v>
      </c>
      <c r="AB129" s="76">
        <v>0</v>
      </c>
      <c r="AC129" s="76">
        <v>2</v>
      </c>
      <c r="AD129" s="76">
        <v>1</v>
      </c>
      <c r="AE129" s="76">
        <v>0</v>
      </c>
      <c r="AF129" s="76">
        <v>1</v>
      </c>
      <c r="AG129" s="76">
        <v>0</v>
      </c>
      <c r="AH129" s="76">
        <v>7</v>
      </c>
      <c r="AI129" s="76">
        <v>16</v>
      </c>
      <c r="AJ129" s="76">
        <v>1</v>
      </c>
      <c r="AK129" s="76">
        <v>0</v>
      </c>
      <c r="AL129" s="76">
        <v>6</v>
      </c>
      <c r="AM129" s="76">
        <v>0</v>
      </c>
      <c r="AN129" s="76">
        <v>0</v>
      </c>
      <c r="AO129" s="76">
        <v>0</v>
      </c>
      <c r="AP129" s="76">
        <v>0</v>
      </c>
      <c r="AQ129" s="76">
        <v>0</v>
      </c>
      <c r="AR129" s="76">
        <v>0</v>
      </c>
      <c r="AS129" s="76">
        <v>508847</v>
      </c>
      <c r="AT129" s="76">
        <v>0</v>
      </c>
      <c r="AU129" s="76">
        <v>0</v>
      </c>
      <c r="AV129" s="76">
        <v>0</v>
      </c>
      <c r="AW129" s="76">
        <v>0</v>
      </c>
      <c r="AX129" s="76">
        <v>0</v>
      </c>
      <c r="AY129" s="76">
        <v>0</v>
      </c>
      <c r="AZ129" s="76">
        <v>0</v>
      </c>
      <c r="BA129" s="76">
        <v>0</v>
      </c>
      <c r="BB129" s="76">
        <v>15</v>
      </c>
      <c r="BC129" s="76">
        <v>0</v>
      </c>
      <c r="BD129" s="76">
        <v>11</v>
      </c>
      <c r="BE129" s="76">
        <v>0</v>
      </c>
      <c r="BF129" s="76">
        <v>2</v>
      </c>
    </row>
    <row r="130" spans="1:58" s="74" customFormat="1" ht="23.25" customHeight="1">
      <c r="A130" s="134"/>
      <c r="B130" s="143"/>
      <c r="C130" s="143"/>
      <c r="D130" s="116" t="s">
        <v>153</v>
      </c>
      <c r="E130" s="118">
        <v>122</v>
      </c>
      <c r="F130" s="75">
        <v>5</v>
      </c>
      <c r="G130" s="76">
        <v>0</v>
      </c>
      <c r="H130" s="76">
        <v>0</v>
      </c>
      <c r="I130" s="76">
        <v>0</v>
      </c>
      <c r="J130" s="76">
        <v>6</v>
      </c>
      <c r="K130" s="76">
        <v>0</v>
      </c>
      <c r="L130" s="76">
        <v>0</v>
      </c>
      <c r="M130" s="76">
        <v>0</v>
      </c>
      <c r="N130" s="76">
        <v>6</v>
      </c>
      <c r="O130" s="76">
        <v>0</v>
      </c>
      <c r="P130" s="76">
        <v>0</v>
      </c>
      <c r="Q130" s="76">
        <v>0</v>
      </c>
      <c r="R130" s="76">
        <v>0</v>
      </c>
      <c r="S130" s="76">
        <v>7</v>
      </c>
      <c r="T130" s="76">
        <v>0</v>
      </c>
      <c r="U130" s="76">
        <v>6</v>
      </c>
      <c r="V130" s="76">
        <v>1</v>
      </c>
      <c r="W130" s="76">
        <v>0</v>
      </c>
      <c r="X130" s="76">
        <v>0</v>
      </c>
      <c r="Y130" s="76">
        <v>0</v>
      </c>
      <c r="Z130" s="76">
        <v>0</v>
      </c>
      <c r="AA130" s="76">
        <v>0</v>
      </c>
      <c r="AB130" s="76">
        <v>0</v>
      </c>
      <c r="AC130" s="76">
        <v>2</v>
      </c>
      <c r="AD130" s="76">
        <v>0</v>
      </c>
      <c r="AE130" s="76">
        <v>0</v>
      </c>
      <c r="AF130" s="76">
        <v>1</v>
      </c>
      <c r="AG130" s="76">
        <v>1</v>
      </c>
      <c r="AH130" s="76">
        <v>1</v>
      </c>
      <c r="AI130" s="76">
        <v>10</v>
      </c>
      <c r="AJ130" s="76">
        <v>0</v>
      </c>
      <c r="AK130" s="76">
        <v>0</v>
      </c>
      <c r="AL130" s="76">
        <v>1</v>
      </c>
      <c r="AM130" s="76">
        <v>0</v>
      </c>
      <c r="AN130" s="76">
        <v>0</v>
      </c>
      <c r="AO130" s="76">
        <v>0</v>
      </c>
      <c r="AP130" s="76">
        <v>0</v>
      </c>
      <c r="AQ130" s="76">
        <v>0</v>
      </c>
      <c r="AR130" s="76">
        <v>0</v>
      </c>
      <c r="AS130" s="76">
        <v>3026482</v>
      </c>
      <c r="AT130" s="76">
        <v>0</v>
      </c>
      <c r="AU130" s="76">
        <v>0</v>
      </c>
      <c r="AV130" s="76">
        <v>0</v>
      </c>
      <c r="AW130" s="76">
        <v>0</v>
      </c>
      <c r="AX130" s="76">
        <v>0</v>
      </c>
      <c r="AY130" s="76">
        <v>0</v>
      </c>
      <c r="AZ130" s="76">
        <v>0</v>
      </c>
      <c r="BA130" s="76">
        <v>0</v>
      </c>
      <c r="BB130" s="76">
        <v>10</v>
      </c>
      <c r="BC130" s="76">
        <v>0</v>
      </c>
      <c r="BD130" s="76">
        <v>2</v>
      </c>
      <c r="BE130" s="76">
        <v>0</v>
      </c>
      <c r="BF130" s="76">
        <v>7</v>
      </c>
    </row>
    <row r="131" spans="1:58" s="74" customFormat="1" ht="43.5" customHeight="1">
      <c r="A131" s="134"/>
      <c r="B131" s="143"/>
      <c r="C131" s="142" t="s">
        <v>154</v>
      </c>
      <c r="D131" s="142"/>
      <c r="E131" s="118">
        <v>123</v>
      </c>
      <c r="F131" s="75">
        <v>0</v>
      </c>
      <c r="G131" s="76">
        <v>0</v>
      </c>
      <c r="H131" s="76">
        <v>0</v>
      </c>
      <c r="I131" s="76">
        <v>0</v>
      </c>
      <c r="J131" s="76">
        <v>1</v>
      </c>
      <c r="K131" s="76">
        <v>0</v>
      </c>
      <c r="L131" s="76">
        <v>0</v>
      </c>
      <c r="M131" s="76">
        <v>0</v>
      </c>
      <c r="N131" s="76">
        <v>1</v>
      </c>
      <c r="O131" s="76">
        <v>0</v>
      </c>
      <c r="P131" s="76">
        <v>0</v>
      </c>
      <c r="Q131" s="76">
        <v>0</v>
      </c>
      <c r="R131" s="76">
        <v>0</v>
      </c>
      <c r="S131" s="76">
        <v>0</v>
      </c>
      <c r="T131" s="76">
        <v>0</v>
      </c>
      <c r="U131" s="76">
        <v>0</v>
      </c>
      <c r="V131" s="76">
        <v>0</v>
      </c>
      <c r="W131" s="76">
        <v>0</v>
      </c>
      <c r="X131" s="76">
        <v>0</v>
      </c>
      <c r="Y131" s="76">
        <v>0</v>
      </c>
      <c r="Z131" s="76">
        <v>0</v>
      </c>
      <c r="AA131" s="76">
        <v>0</v>
      </c>
      <c r="AB131" s="76">
        <v>0</v>
      </c>
      <c r="AC131" s="76">
        <v>0</v>
      </c>
      <c r="AD131" s="76">
        <v>0</v>
      </c>
      <c r="AE131" s="76">
        <v>0</v>
      </c>
      <c r="AF131" s="76">
        <v>0</v>
      </c>
      <c r="AG131" s="76">
        <v>0</v>
      </c>
      <c r="AH131" s="76">
        <v>0</v>
      </c>
      <c r="AI131" s="76">
        <v>0</v>
      </c>
      <c r="AJ131" s="76">
        <v>0</v>
      </c>
      <c r="AK131" s="76">
        <v>0</v>
      </c>
      <c r="AL131" s="76">
        <v>1</v>
      </c>
      <c r="AM131" s="76">
        <v>0</v>
      </c>
      <c r="AN131" s="76">
        <v>0</v>
      </c>
      <c r="AO131" s="76">
        <v>0</v>
      </c>
      <c r="AP131" s="76">
        <v>0</v>
      </c>
      <c r="AQ131" s="76">
        <v>0</v>
      </c>
      <c r="AR131" s="76">
        <v>0</v>
      </c>
      <c r="AS131" s="76">
        <v>0</v>
      </c>
      <c r="AT131" s="76">
        <v>0</v>
      </c>
      <c r="AU131" s="76">
        <v>0</v>
      </c>
      <c r="AV131" s="76">
        <v>0</v>
      </c>
      <c r="AW131" s="76">
        <v>0</v>
      </c>
      <c r="AX131" s="76">
        <v>0</v>
      </c>
      <c r="AY131" s="76">
        <v>0</v>
      </c>
      <c r="AZ131" s="76">
        <v>0</v>
      </c>
      <c r="BA131" s="76">
        <v>0</v>
      </c>
      <c r="BB131" s="76">
        <v>0</v>
      </c>
      <c r="BC131" s="76">
        <v>0</v>
      </c>
      <c r="BD131" s="76">
        <v>0</v>
      </c>
      <c r="BE131" s="76">
        <v>0</v>
      </c>
      <c r="BF131" s="76">
        <v>0</v>
      </c>
    </row>
    <row r="132" spans="1:58" s="74" customFormat="1" ht="15.75" customHeight="1">
      <c r="A132" s="134"/>
      <c r="B132" s="143"/>
      <c r="C132" s="143" t="s">
        <v>12</v>
      </c>
      <c r="D132" s="116" t="s">
        <v>238</v>
      </c>
      <c r="E132" s="118">
        <v>124</v>
      </c>
      <c r="F132" s="75">
        <v>0</v>
      </c>
      <c r="G132" s="76">
        <v>0</v>
      </c>
      <c r="H132" s="76">
        <v>0</v>
      </c>
      <c r="I132" s="76">
        <v>0</v>
      </c>
      <c r="J132" s="76">
        <v>0</v>
      </c>
      <c r="K132" s="76">
        <v>0</v>
      </c>
      <c r="L132" s="76">
        <v>0</v>
      </c>
      <c r="M132" s="76">
        <v>0</v>
      </c>
      <c r="N132" s="76">
        <v>0</v>
      </c>
      <c r="O132" s="76">
        <v>0</v>
      </c>
      <c r="P132" s="76">
        <v>0</v>
      </c>
      <c r="Q132" s="76">
        <v>0</v>
      </c>
      <c r="R132" s="76">
        <v>0</v>
      </c>
      <c r="S132" s="76">
        <v>0</v>
      </c>
      <c r="T132" s="76">
        <v>0</v>
      </c>
      <c r="U132" s="76">
        <v>0</v>
      </c>
      <c r="V132" s="76">
        <v>0</v>
      </c>
      <c r="W132" s="76">
        <v>0</v>
      </c>
      <c r="X132" s="76">
        <v>0</v>
      </c>
      <c r="Y132" s="76">
        <v>0</v>
      </c>
      <c r="Z132" s="76">
        <v>0</v>
      </c>
      <c r="AA132" s="76">
        <v>0</v>
      </c>
      <c r="AB132" s="76">
        <v>0</v>
      </c>
      <c r="AC132" s="76">
        <v>0</v>
      </c>
      <c r="AD132" s="76">
        <v>0</v>
      </c>
      <c r="AE132" s="76">
        <v>0</v>
      </c>
      <c r="AF132" s="76">
        <v>0</v>
      </c>
      <c r="AG132" s="76">
        <v>0</v>
      </c>
      <c r="AH132" s="76">
        <v>0</v>
      </c>
      <c r="AI132" s="76">
        <v>0</v>
      </c>
      <c r="AJ132" s="76">
        <v>0</v>
      </c>
      <c r="AK132" s="76">
        <v>0</v>
      </c>
      <c r="AL132" s="76">
        <v>0</v>
      </c>
      <c r="AM132" s="76">
        <v>0</v>
      </c>
      <c r="AN132" s="76">
        <v>0</v>
      </c>
      <c r="AO132" s="76">
        <v>0</v>
      </c>
      <c r="AP132" s="76">
        <v>0</v>
      </c>
      <c r="AQ132" s="76">
        <v>0</v>
      </c>
      <c r="AR132" s="76">
        <v>0</v>
      </c>
      <c r="AS132" s="76">
        <v>0</v>
      </c>
      <c r="AT132" s="76">
        <v>0</v>
      </c>
      <c r="AU132" s="76">
        <v>0</v>
      </c>
      <c r="AV132" s="76">
        <v>0</v>
      </c>
      <c r="AW132" s="76">
        <v>0</v>
      </c>
      <c r="AX132" s="76">
        <v>0</v>
      </c>
      <c r="AY132" s="76">
        <v>0</v>
      </c>
      <c r="AZ132" s="76">
        <v>0</v>
      </c>
      <c r="BA132" s="76">
        <v>0</v>
      </c>
      <c r="BB132" s="76">
        <v>0</v>
      </c>
      <c r="BC132" s="76">
        <v>0</v>
      </c>
      <c r="BD132" s="76">
        <v>0</v>
      </c>
      <c r="BE132" s="76">
        <v>0</v>
      </c>
      <c r="BF132" s="76">
        <v>0</v>
      </c>
    </row>
    <row r="133" spans="1:58" s="74" customFormat="1" ht="16.5" customHeight="1">
      <c r="A133" s="134"/>
      <c r="B133" s="143"/>
      <c r="C133" s="143"/>
      <c r="D133" s="116" t="s">
        <v>239</v>
      </c>
      <c r="E133" s="118">
        <v>125</v>
      </c>
      <c r="F133" s="75">
        <v>0</v>
      </c>
      <c r="G133" s="76">
        <v>0</v>
      </c>
      <c r="H133" s="76">
        <v>0</v>
      </c>
      <c r="I133" s="76">
        <v>0</v>
      </c>
      <c r="J133" s="76">
        <v>0</v>
      </c>
      <c r="K133" s="76">
        <v>0</v>
      </c>
      <c r="L133" s="76">
        <v>0</v>
      </c>
      <c r="M133" s="76">
        <v>0</v>
      </c>
      <c r="N133" s="76">
        <v>0</v>
      </c>
      <c r="O133" s="76">
        <v>0</v>
      </c>
      <c r="P133" s="76">
        <v>0</v>
      </c>
      <c r="Q133" s="76">
        <v>0</v>
      </c>
      <c r="R133" s="76">
        <v>0</v>
      </c>
      <c r="S133" s="76">
        <v>0</v>
      </c>
      <c r="T133" s="76">
        <v>0</v>
      </c>
      <c r="U133" s="76">
        <v>0</v>
      </c>
      <c r="V133" s="76">
        <v>0</v>
      </c>
      <c r="W133" s="76">
        <v>0</v>
      </c>
      <c r="X133" s="76">
        <v>0</v>
      </c>
      <c r="Y133" s="76">
        <v>0</v>
      </c>
      <c r="Z133" s="76">
        <v>0</v>
      </c>
      <c r="AA133" s="76">
        <v>0</v>
      </c>
      <c r="AB133" s="76">
        <v>0</v>
      </c>
      <c r="AC133" s="76">
        <v>0</v>
      </c>
      <c r="AD133" s="76">
        <v>0</v>
      </c>
      <c r="AE133" s="76">
        <v>0</v>
      </c>
      <c r="AF133" s="76">
        <v>0</v>
      </c>
      <c r="AG133" s="76">
        <v>0</v>
      </c>
      <c r="AH133" s="76">
        <v>0</v>
      </c>
      <c r="AI133" s="76">
        <v>0</v>
      </c>
      <c r="AJ133" s="76">
        <v>0</v>
      </c>
      <c r="AK133" s="76">
        <v>0</v>
      </c>
      <c r="AL133" s="76">
        <v>0</v>
      </c>
      <c r="AM133" s="76">
        <v>0</v>
      </c>
      <c r="AN133" s="76">
        <v>0</v>
      </c>
      <c r="AO133" s="76">
        <v>0</v>
      </c>
      <c r="AP133" s="76">
        <v>0</v>
      </c>
      <c r="AQ133" s="76">
        <v>0</v>
      </c>
      <c r="AR133" s="76">
        <v>0</v>
      </c>
      <c r="AS133" s="76">
        <v>0</v>
      </c>
      <c r="AT133" s="76">
        <v>0</v>
      </c>
      <c r="AU133" s="76">
        <v>0</v>
      </c>
      <c r="AV133" s="76">
        <v>0</v>
      </c>
      <c r="AW133" s="76">
        <v>0</v>
      </c>
      <c r="AX133" s="76">
        <v>0</v>
      </c>
      <c r="AY133" s="76">
        <v>0</v>
      </c>
      <c r="AZ133" s="76">
        <v>0</v>
      </c>
      <c r="BA133" s="76">
        <v>0</v>
      </c>
      <c r="BB133" s="76">
        <v>0</v>
      </c>
      <c r="BC133" s="76">
        <v>0</v>
      </c>
      <c r="BD133" s="76">
        <v>0</v>
      </c>
      <c r="BE133" s="76">
        <v>0</v>
      </c>
      <c r="BF133" s="76">
        <v>0</v>
      </c>
    </row>
    <row r="134" spans="1:58" s="74" customFormat="1" ht="16.5" customHeight="1">
      <c r="A134" s="134"/>
      <c r="B134" s="143"/>
      <c r="C134" s="143"/>
      <c r="D134" s="116" t="s">
        <v>240</v>
      </c>
      <c r="E134" s="118">
        <v>126</v>
      </c>
      <c r="F134" s="75">
        <v>0</v>
      </c>
      <c r="G134" s="76">
        <v>0</v>
      </c>
      <c r="H134" s="76">
        <v>0</v>
      </c>
      <c r="I134" s="76">
        <v>0</v>
      </c>
      <c r="J134" s="76">
        <v>0</v>
      </c>
      <c r="K134" s="76">
        <v>0</v>
      </c>
      <c r="L134" s="76">
        <v>0</v>
      </c>
      <c r="M134" s="76">
        <v>0</v>
      </c>
      <c r="N134" s="76">
        <v>0</v>
      </c>
      <c r="O134" s="76">
        <v>0</v>
      </c>
      <c r="P134" s="76">
        <v>0</v>
      </c>
      <c r="Q134" s="76">
        <v>0</v>
      </c>
      <c r="R134" s="76">
        <v>0</v>
      </c>
      <c r="S134" s="76">
        <v>0</v>
      </c>
      <c r="T134" s="76">
        <v>0</v>
      </c>
      <c r="U134" s="76">
        <v>0</v>
      </c>
      <c r="V134" s="76">
        <v>0</v>
      </c>
      <c r="W134" s="76">
        <v>0</v>
      </c>
      <c r="X134" s="76">
        <v>0</v>
      </c>
      <c r="Y134" s="76">
        <v>0</v>
      </c>
      <c r="Z134" s="76">
        <v>0</v>
      </c>
      <c r="AA134" s="76">
        <v>0</v>
      </c>
      <c r="AB134" s="76">
        <v>0</v>
      </c>
      <c r="AC134" s="76">
        <v>0</v>
      </c>
      <c r="AD134" s="76">
        <v>0</v>
      </c>
      <c r="AE134" s="76">
        <v>0</v>
      </c>
      <c r="AF134" s="76">
        <v>0</v>
      </c>
      <c r="AG134" s="76">
        <v>0</v>
      </c>
      <c r="AH134" s="76">
        <v>0</v>
      </c>
      <c r="AI134" s="76">
        <v>0</v>
      </c>
      <c r="AJ134" s="76">
        <v>0</v>
      </c>
      <c r="AK134" s="76">
        <v>0</v>
      </c>
      <c r="AL134" s="76">
        <v>0</v>
      </c>
      <c r="AM134" s="76">
        <v>0</v>
      </c>
      <c r="AN134" s="76">
        <v>0</v>
      </c>
      <c r="AO134" s="76">
        <v>0</v>
      </c>
      <c r="AP134" s="76">
        <v>0</v>
      </c>
      <c r="AQ134" s="76">
        <v>0</v>
      </c>
      <c r="AR134" s="76">
        <v>0</v>
      </c>
      <c r="AS134" s="76">
        <v>0</v>
      </c>
      <c r="AT134" s="76">
        <v>0</v>
      </c>
      <c r="AU134" s="76">
        <v>0</v>
      </c>
      <c r="AV134" s="76">
        <v>0</v>
      </c>
      <c r="AW134" s="76">
        <v>0</v>
      </c>
      <c r="AX134" s="76">
        <v>0</v>
      </c>
      <c r="AY134" s="76">
        <v>0</v>
      </c>
      <c r="AZ134" s="76">
        <v>0</v>
      </c>
      <c r="BA134" s="76">
        <v>0</v>
      </c>
      <c r="BB134" s="76">
        <v>0</v>
      </c>
      <c r="BC134" s="76">
        <v>0</v>
      </c>
      <c r="BD134" s="76">
        <v>0</v>
      </c>
      <c r="BE134" s="76">
        <v>0</v>
      </c>
      <c r="BF134" s="76">
        <v>0</v>
      </c>
    </row>
    <row r="135" spans="1:58" s="74" customFormat="1" ht="15.75" customHeight="1">
      <c r="A135" s="134"/>
      <c r="B135" s="143"/>
      <c r="C135" s="143"/>
      <c r="D135" s="116" t="s">
        <v>241</v>
      </c>
      <c r="E135" s="118">
        <v>127</v>
      </c>
      <c r="F135" s="75">
        <v>0</v>
      </c>
      <c r="G135" s="76">
        <v>0</v>
      </c>
      <c r="H135" s="76">
        <v>0</v>
      </c>
      <c r="I135" s="76">
        <v>0</v>
      </c>
      <c r="J135" s="76">
        <v>0</v>
      </c>
      <c r="K135" s="76">
        <v>0</v>
      </c>
      <c r="L135" s="76">
        <v>0</v>
      </c>
      <c r="M135" s="76">
        <v>0</v>
      </c>
      <c r="N135" s="76">
        <v>0</v>
      </c>
      <c r="O135" s="76">
        <v>0</v>
      </c>
      <c r="P135" s="76">
        <v>0</v>
      </c>
      <c r="Q135" s="76">
        <v>0</v>
      </c>
      <c r="R135" s="76">
        <v>0</v>
      </c>
      <c r="S135" s="76">
        <v>0</v>
      </c>
      <c r="T135" s="76">
        <v>0</v>
      </c>
      <c r="U135" s="76">
        <v>0</v>
      </c>
      <c r="V135" s="76">
        <v>0</v>
      </c>
      <c r="W135" s="76">
        <v>0</v>
      </c>
      <c r="X135" s="76">
        <v>0</v>
      </c>
      <c r="Y135" s="76">
        <v>0</v>
      </c>
      <c r="Z135" s="76">
        <v>0</v>
      </c>
      <c r="AA135" s="76">
        <v>0</v>
      </c>
      <c r="AB135" s="76">
        <v>0</v>
      </c>
      <c r="AC135" s="76">
        <v>0</v>
      </c>
      <c r="AD135" s="76">
        <v>0</v>
      </c>
      <c r="AE135" s="76">
        <v>0</v>
      </c>
      <c r="AF135" s="76">
        <v>0</v>
      </c>
      <c r="AG135" s="76">
        <v>0</v>
      </c>
      <c r="AH135" s="76">
        <v>0</v>
      </c>
      <c r="AI135" s="76">
        <v>0</v>
      </c>
      <c r="AJ135" s="76">
        <v>0</v>
      </c>
      <c r="AK135" s="76">
        <v>0</v>
      </c>
      <c r="AL135" s="76">
        <v>0</v>
      </c>
      <c r="AM135" s="76">
        <v>0</v>
      </c>
      <c r="AN135" s="76">
        <v>0</v>
      </c>
      <c r="AO135" s="76">
        <v>0</v>
      </c>
      <c r="AP135" s="76">
        <v>0</v>
      </c>
      <c r="AQ135" s="76">
        <v>0</v>
      </c>
      <c r="AR135" s="76">
        <v>0</v>
      </c>
      <c r="AS135" s="76">
        <v>0</v>
      </c>
      <c r="AT135" s="76">
        <v>0</v>
      </c>
      <c r="AU135" s="76">
        <v>0</v>
      </c>
      <c r="AV135" s="76">
        <v>0</v>
      </c>
      <c r="AW135" s="76">
        <v>0</v>
      </c>
      <c r="AX135" s="76">
        <v>0</v>
      </c>
      <c r="AY135" s="76">
        <v>0</v>
      </c>
      <c r="AZ135" s="76">
        <v>0</v>
      </c>
      <c r="BA135" s="76">
        <v>0</v>
      </c>
      <c r="BB135" s="76">
        <v>0</v>
      </c>
      <c r="BC135" s="76">
        <v>0</v>
      </c>
      <c r="BD135" s="76">
        <v>0</v>
      </c>
      <c r="BE135" s="76">
        <v>0</v>
      </c>
      <c r="BF135" s="76">
        <v>0</v>
      </c>
    </row>
    <row r="136" spans="1:58" s="74" customFormat="1" ht="12">
      <c r="A136" s="134"/>
      <c r="B136" s="143"/>
      <c r="C136" s="143"/>
      <c r="D136" s="116" t="s">
        <v>242</v>
      </c>
      <c r="E136" s="118">
        <v>128</v>
      </c>
      <c r="F136" s="75">
        <v>0</v>
      </c>
      <c r="G136" s="76">
        <v>0</v>
      </c>
      <c r="H136" s="76">
        <v>0</v>
      </c>
      <c r="I136" s="76">
        <v>0</v>
      </c>
      <c r="J136" s="76">
        <v>0</v>
      </c>
      <c r="K136" s="76">
        <v>0</v>
      </c>
      <c r="L136" s="76">
        <v>0</v>
      </c>
      <c r="M136" s="76">
        <v>0</v>
      </c>
      <c r="N136" s="76">
        <v>0</v>
      </c>
      <c r="O136" s="76">
        <v>0</v>
      </c>
      <c r="P136" s="76">
        <v>0</v>
      </c>
      <c r="Q136" s="76">
        <v>0</v>
      </c>
      <c r="R136" s="76">
        <v>0</v>
      </c>
      <c r="S136" s="76">
        <v>0</v>
      </c>
      <c r="T136" s="76">
        <v>0</v>
      </c>
      <c r="U136" s="76">
        <v>0</v>
      </c>
      <c r="V136" s="76">
        <v>0</v>
      </c>
      <c r="W136" s="76">
        <v>0</v>
      </c>
      <c r="X136" s="76">
        <v>0</v>
      </c>
      <c r="Y136" s="76">
        <v>0</v>
      </c>
      <c r="Z136" s="76">
        <v>0</v>
      </c>
      <c r="AA136" s="76">
        <v>0</v>
      </c>
      <c r="AB136" s="76">
        <v>0</v>
      </c>
      <c r="AC136" s="76">
        <v>0</v>
      </c>
      <c r="AD136" s="76">
        <v>0</v>
      </c>
      <c r="AE136" s="76">
        <v>0</v>
      </c>
      <c r="AF136" s="76">
        <v>0</v>
      </c>
      <c r="AG136" s="76">
        <v>0</v>
      </c>
      <c r="AH136" s="76">
        <v>0</v>
      </c>
      <c r="AI136" s="76">
        <v>0</v>
      </c>
      <c r="AJ136" s="76">
        <v>0</v>
      </c>
      <c r="AK136" s="76">
        <v>0</v>
      </c>
      <c r="AL136" s="76">
        <v>0</v>
      </c>
      <c r="AM136" s="76">
        <v>0</v>
      </c>
      <c r="AN136" s="76">
        <v>0</v>
      </c>
      <c r="AO136" s="76">
        <v>0</v>
      </c>
      <c r="AP136" s="76">
        <v>0</v>
      </c>
      <c r="AQ136" s="76">
        <v>0</v>
      </c>
      <c r="AR136" s="76">
        <v>0</v>
      </c>
      <c r="AS136" s="76">
        <v>0</v>
      </c>
      <c r="AT136" s="76">
        <v>0</v>
      </c>
      <c r="AU136" s="76">
        <v>0</v>
      </c>
      <c r="AV136" s="76">
        <v>0</v>
      </c>
      <c r="AW136" s="76">
        <v>0</v>
      </c>
      <c r="AX136" s="76">
        <v>0</v>
      </c>
      <c r="AY136" s="76">
        <v>0</v>
      </c>
      <c r="AZ136" s="76">
        <v>0</v>
      </c>
      <c r="BA136" s="76">
        <v>0</v>
      </c>
      <c r="BB136" s="76">
        <v>0</v>
      </c>
      <c r="BC136" s="76">
        <v>0</v>
      </c>
      <c r="BD136" s="76">
        <v>0</v>
      </c>
      <c r="BE136" s="76">
        <v>0</v>
      </c>
      <c r="BF136" s="76">
        <v>0</v>
      </c>
    </row>
    <row r="137" spans="1:58" s="74" customFormat="1" ht="12.75" customHeight="1">
      <c r="A137" s="134"/>
      <c r="B137" s="141" t="s">
        <v>3</v>
      </c>
      <c r="C137" s="141"/>
      <c r="D137" s="141"/>
      <c r="E137" s="118">
        <v>129</v>
      </c>
      <c r="F137" s="75">
        <v>33</v>
      </c>
      <c r="G137" s="76">
        <v>10</v>
      </c>
      <c r="H137" s="76">
        <v>0</v>
      </c>
      <c r="I137" s="76">
        <v>3</v>
      </c>
      <c r="J137" s="76">
        <v>290</v>
      </c>
      <c r="K137" s="76">
        <v>1</v>
      </c>
      <c r="L137" s="76">
        <v>11</v>
      </c>
      <c r="M137" s="76">
        <v>2</v>
      </c>
      <c r="N137" s="76">
        <v>276</v>
      </c>
      <c r="O137" s="76">
        <v>3</v>
      </c>
      <c r="P137" s="76">
        <v>0</v>
      </c>
      <c r="Q137" s="76">
        <v>0</v>
      </c>
      <c r="R137" s="76">
        <v>0</v>
      </c>
      <c r="S137" s="76">
        <v>196</v>
      </c>
      <c r="T137" s="76">
        <v>0</v>
      </c>
      <c r="U137" s="76">
        <v>178</v>
      </c>
      <c r="V137" s="76">
        <v>18</v>
      </c>
      <c r="W137" s="76">
        <v>0</v>
      </c>
      <c r="X137" s="76">
        <v>0</v>
      </c>
      <c r="Y137" s="76">
        <v>0</v>
      </c>
      <c r="Z137" s="76">
        <v>0</v>
      </c>
      <c r="AA137" s="76">
        <v>3</v>
      </c>
      <c r="AB137" s="76">
        <v>1</v>
      </c>
      <c r="AC137" s="76">
        <v>40</v>
      </c>
      <c r="AD137" s="76">
        <v>4</v>
      </c>
      <c r="AE137" s="76">
        <v>5</v>
      </c>
      <c r="AF137" s="76">
        <v>26</v>
      </c>
      <c r="AG137" s="76">
        <v>0</v>
      </c>
      <c r="AH137" s="76">
        <v>18</v>
      </c>
      <c r="AI137" s="76">
        <v>255</v>
      </c>
      <c r="AJ137" s="76">
        <v>125</v>
      </c>
      <c r="AK137" s="76">
        <v>0</v>
      </c>
      <c r="AL137" s="76">
        <v>63</v>
      </c>
      <c r="AM137" s="76">
        <v>2</v>
      </c>
      <c r="AN137" s="76">
        <v>1</v>
      </c>
      <c r="AO137" s="76">
        <v>0</v>
      </c>
      <c r="AP137" s="76">
        <v>0</v>
      </c>
      <c r="AQ137" s="76">
        <v>0</v>
      </c>
      <c r="AR137" s="76">
        <v>16</v>
      </c>
      <c r="AS137" s="76">
        <v>37453611.6</v>
      </c>
      <c r="AT137" s="76">
        <v>0</v>
      </c>
      <c r="AU137" s="76">
        <v>0</v>
      </c>
      <c r="AV137" s="76">
        <v>0</v>
      </c>
      <c r="AW137" s="76">
        <v>0</v>
      </c>
      <c r="AX137" s="76">
        <v>0</v>
      </c>
      <c r="AY137" s="76">
        <v>0</v>
      </c>
      <c r="AZ137" s="76">
        <v>0</v>
      </c>
      <c r="BA137" s="76">
        <v>0</v>
      </c>
      <c r="BB137" s="76">
        <v>128</v>
      </c>
      <c r="BC137" s="76">
        <v>0</v>
      </c>
      <c r="BD137" s="76">
        <v>7</v>
      </c>
      <c r="BE137" s="76">
        <v>1</v>
      </c>
      <c r="BF137" s="76">
        <v>38</v>
      </c>
    </row>
    <row r="138" spans="1:58" s="74" customFormat="1" ht="32.25" customHeight="1">
      <c r="A138" s="134"/>
      <c r="B138" s="115" t="s">
        <v>72</v>
      </c>
      <c r="C138" s="142" t="s">
        <v>155</v>
      </c>
      <c r="D138" s="142"/>
      <c r="E138" s="118">
        <v>130</v>
      </c>
      <c r="F138" s="75">
        <v>10</v>
      </c>
      <c r="G138" s="76">
        <v>1</v>
      </c>
      <c r="H138" s="76">
        <v>0</v>
      </c>
      <c r="I138" s="76">
        <v>0</v>
      </c>
      <c r="J138" s="76">
        <v>55</v>
      </c>
      <c r="K138" s="76">
        <v>0</v>
      </c>
      <c r="L138" s="76">
        <v>4</v>
      </c>
      <c r="M138" s="76">
        <v>0</v>
      </c>
      <c r="N138" s="76">
        <v>51</v>
      </c>
      <c r="O138" s="76">
        <v>0</v>
      </c>
      <c r="P138" s="76">
        <v>0</v>
      </c>
      <c r="Q138" s="76">
        <v>0</v>
      </c>
      <c r="R138" s="76">
        <v>0</v>
      </c>
      <c r="S138" s="76">
        <v>25</v>
      </c>
      <c r="T138" s="76">
        <v>0</v>
      </c>
      <c r="U138" s="76">
        <v>23</v>
      </c>
      <c r="V138" s="76">
        <v>2</v>
      </c>
      <c r="W138" s="76">
        <v>0</v>
      </c>
      <c r="X138" s="76">
        <v>0</v>
      </c>
      <c r="Y138" s="76">
        <v>0</v>
      </c>
      <c r="Z138" s="76">
        <v>0</v>
      </c>
      <c r="AA138" s="76">
        <v>0</v>
      </c>
      <c r="AB138" s="76">
        <v>0</v>
      </c>
      <c r="AC138" s="76">
        <v>18</v>
      </c>
      <c r="AD138" s="76">
        <v>2</v>
      </c>
      <c r="AE138" s="76">
        <v>3</v>
      </c>
      <c r="AF138" s="76">
        <v>13</v>
      </c>
      <c r="AG138" s="76">
        <v>0</v>
      </c>
      <c r="AH138" s="76">
        <v>5</v>
      </c>
      <c r="AI138" s="76">
        <v>48</v>
      </c>
      <c r="AJ138" s="76">
        <v>2</v>
      </c>
      <c r="AK138" s="76">
        <v>0</v>
      </c>
      <c r="AL138" s="76">
        <v>13</v>
      </c>
      <c r="AM138" s="76">
        <v>1</v>
      </c>
      <c r="AN138" s="76">
        <v>1</v>
      </c>
      <c r="AO138" s="76">
        <v>0</v>
      </c>
      <c r="AP138" s="76">
        <v>0</v>
      </c>
      <c r="AQ138" s="76">
        <v>0</v>
      </c>
      <c r="AR138" s="76">
        <v>2</v>
      </c>
      <c r="AS138" s="84">
        <v>8426881.76</v>
      </c>
      <c r="AT138" s="76">
        <v>0</v>
      </c>
      <c r="AU138" s="76">
        <v>0</v>
      </c>
      <c r="AV138" s="76">
        <v>0</v>
      </c>
      <c r="AW138" s="76">
        <v>0</v>
      </c>
      <c r="AX138" s="76">
        <v>0</v>
      </c>
      <c r="AY138" s="76">
        <v>0</v>
      </c>
      <c r="AZ138" s="76">
        <v>0</v>
      </c>
      <c r="BA138" s="76">
        <v>0</v>
      </c>
      <c r="BB138" s="76">
        <v>46</v>
      </c>
      <c r="BC138" s="76">
        <v>0</v>
      </c>
      <c r="BD138" s="76">
        <v>2</v>
      </c>
      <c r="BE138" s="76">
        <v>1</v>
      </c>
      <c r="BF138" s="76">
        <v>9</v>
      </c>
    </row>
    <row r="139" spans="1:58" s="74" customFormat="1" ht="18" customHeight="1">
      <c r="A139" s="134"/>
      <c r="B139" s="141" t="s">
        <v>2</v>
      </c>
      <c r="C139" s="141"/>
      <c r="D139" s="141"/>
      <c r="E139" s="118">
        <v>131</v>
      </c>
      <c r="F139" s="75">
        <v>2</v>
      </c>
      <c r="G139" s="76">
        <v>0</v>
      </c>
      <c r="H139" s="76">
        <v>0</v>
      </c>
      <c r="I139" s="76">
        <v>1</v>
      </c>
      <c r="J139" s="76">
        <v>9</v>
      </c>
      <c r="K139" s="76">
        <v>1</v>
      </c>
      <c r="L139" s="76">
        <v>0</v>
      </c>
      <c r="M139" s="76">
        <v>0</v>
      </c>
      <c r="N139" s="76">
        <v>9</v>
      </c>
      <c r="O139" s="76">
        <v>0</v>
      </c>
      <c r="P139" s="76">
        <v>0</v>
      </c>
      <c r="Q139" s="76">
        <v>0</v>
      </c>
      <c r="R139" s="76">
        <v>0</v>
      </c>
      <c r="S139" s="76">
        <v>2</v>
      </c>
      <c r="T139" s="76">
        <v>0</v>
      </c>
      <c r="U139" s="76">
        <v>1</v>
      </c>
      <c r="V139" s="76">
        <v>1</v>
      </c>
      <c r="W139" s="76">
        <v>0</v>
      </c>
      <c r="X139" s="76">
        <v>0</v>
      </c>
      <c r="Y139" s="76">
        <v>0</v>
      </c>
      <c r="Z139" s="76">
        <v>0</v>
      </c>
      <c r="AA139" s="76">
        <v>0</v>
      </c>
      <c r="AB139" s="76">
        <v>0</v>
      </c>
      <c r="AC139" s="76">
        <v>3</v>
      </c>
      <c r="AD139" s="76">
        <v>1</v>
      </c>
      <c r="AE139" s="76">
        <v>1</v>
      </c>
      <c r="AF139" s="76">
        <v>1</v>
      </c>
      <c r="AG139" s="76">
        <v>0</v>
      </c>
      <c r="AH139" s="76">
        <v>0</v>
      </c>
      <c r="AI139" s="76">
        <v>5</v>
      </c>
      <c r="AJ139" s="76">
        <v>0</v>
      </c>
      <c r="AK139" s="76">
        <v>0</v>
      </c>
      <c r="AL139" s="76">
        <v>6</v>
      </c>
      <c r="AM139" s="76">
        <v>0</v>
      </c>
      <c r="AN139" s="76">
        <v>0</v>
      </c>
      <c r="AO139" s="76">
        <v>0</v>
      </c>
      <c r="AP139" s="76">
        <v>0</v>
      </c>
      <c r="AQ139" s="76">
        <v>0</v>
      </c>
      <c r="AR139" s="76">
        <v>0</v>
      </c>
      <c r="AS139" s="76">
        <v>40448</v>
      </c>
      <c r="AT139" s="76">
        <v>0</v>
      </c>
      <c r="AU139" s="76">
        <v>0</v>
      </c>
      <c r="AV139" s="76">
        <v>0</v>
      </c>
      <c r="AW139" s="76">
        <v>0</v>
      </c>
      <c r="AX139" s="76">
        <v>0</v>
      </c>
      <c r="AY139" s="76">
        <v>0</v>
      </c>
      <c r="AZ139" s="76">
        <v>0</v>
      </c>
      <c r="BA139" s="76">
        <v>0</v>
      </c>
      <c r="BB139" s="76">
        <v>5</v>
      </c>
      <c r="BC139" s="76">
        <v>0</v>
      </c>
      <c r="BD139" s="76">
        <v>0</v>
      </c>
      <c r="BE139" s="76">
        <v>0</v>
      </c>
      <c r="BF139" s="76">
        <v>1</v>
      </c>
    </row>
    <row r="140" spans="1:58" s="74" customFormat="1" ht="17.25" customHeight="1">
      <c r="A140" s="134"/>
      <c r="B140" s="143" t="s">
        <v>72</v>
      </c>
      <c r="C140" s="142" t="s">
        <v>156</v>
      </c>
      <c r="D140" s="142"/>
      <c r="E140" s="118">
        <v>132</v>
      </c>
      <c r="F140" s="75">
        <v>2</v>
      </c>
      <c r="G140" s="76">
        <v>0</v>
      </c>
      <c r="H140" s="76">
        <v>0</v>
      </c>
      <c r="I140" s="76">
        <v>1</v>
      </c>
      <c r="J140" s="76">
        <v>7</v>
      </c>
      <c r="K140" s="76">
        <v>0</v>
      </c>
      <c r="L140" s="76">
        <v>0</v>
      </c>
      <c r="M140" s="76">
        <v>0</v>
      </c>
      <c r="N140" s="76">
        <v>8</v>
      </c>
      <c r="O140" s="76">
        <v>0</v>
      </c>
      <c r="P140" s="76">
        <v>0</v>
      </c>
      <c r="Q140" s="76">
        <v>0</v>
      </c>
      <c r="R140" s="76">
        <v>0</v>
      </c>
      <c r="S140" s="76">
        <v>2</v>
      </c>
      <c r="T140" s="76">
        <v>0</v>
      </c>
      <c r="U140" s="76">
        <v>1</v>
      </c>
      <c r="V140" s="76">
        <v>1</v>
      </c>
      <c r="W140" s="76">
        <v>0</v>
      </c>
      <c r="X140" s="76">
        <v>0</v>
      </c>
      <c r="Y140" s="76">
        <v>0</v>
      </c>
      <c r="Z140" s="76">
        <v>0</v>
      </c>
      <c r="AA140" s="76">
        <v>0</v>
      </c>
      <c r="AB140" s="76">
        <v>0</v>
      </c>
      <c r="AC140" s="76">
        <v>3</v>
      </c>
      <c r="AD140" s="76">
        <v>1</v>
      </c>
      <c r="AE140" s="76">
        <v>1</v>
      </c>
      <c r="AF140" s="76">
        <v>1</v>
      </c>
      <c r="AG140" s="76">
        <v>0</v>
      </c>
      <c r="AH140" s="76">
        <v>0</v>
      </c>
      <c r="AI140" s="76">
        <v>5</v>
      </c>
      <c r="AJ140" s="76">
        <v>0</v>
      </c>
      <c r="AK140" s="76">
        <v>0</v>
      </c>
      <c r="AL140" s="76">
        <v>5</v>
      </c>
      <c r="AM140" s="76">
        <v>0</v>
      </c>
      <c r="AN140" s="76">
        <v>0</v>
      </c>
      <c r="AO140" s="76">
        <v>0</v>
      </c>
      <c r="AP140" s="76">
        <v>0</v>
      </c>
      <c r="AQ140" s="76">
        <v>0</v>
      </c>
      <c r="AR140" s="76">
        <v>0</v>
      </c>
      <c r="AS140" s="76">
        <v>40448</v>
      </c>
      <c r="AT140" s="76">
        <v>0</v>
      </c>
      <c r="AU140" s="76">
        <v>0</v>
      </c>
      <c r="AV140" s="76">
        <v>0</v>
      </c>
      <c r="AW140" s="76">
        <v>0</v>
      </c>
      <c r="AX140" s="76">
        <v>0</v>
      </c>
      <c r="AY140" s="76">
        <v>0</v>
      </c>
      <c r="AZ140" s="76">
        <v>0</v>
      </c>
      <c r="BA140" s="76">
        <v>0</v>
      </c>
      <c r="BB140" s="76">
        <v>5</v>
      </c>
      <c r="BC140" s="76">
        <v>0</v>
      </c>
      <c r="BD140" s="76">
        <v>0</v>
      </c>
      <c r="BE140" s="76">
        <v>0</v>
      </c>
      <c r="BF140" s="76">
        <v>1</v>
      </c>
    </row>
    <row r="141" spans="1:58" s="74" customFormat="1" ht="20.25" customHeight="1">
      <c r="A141" s="134"/>
      <c r="B141" s="143"/>
      <c r="C141" s="144" t="s">
        <v>243</v>
      </c>
      <c r="D141" s="145"/>
      <c r="E141" s="118">
        <v>133</v>
      </c>
      <c r="F141" s="75">
        <v>0</v>
      </c>
      <c r="G141" s="76">
        <v>0</v>
      </c>
      <c r="H141" s="76">
        <v>0</v>
      </c>
      <c r="I141" s="76">
        <v>0</v>
      </c>
      <c r="J141" s="76">
        <v>1</v>
      </c>
      <c r="K141" s="76">
        <v>1</v>
      </c>
      <c r="L141" s="76">
        <v>0</v>
      </c>
      <c r="M141" s="76">
        <v>0</v>
      </c>
      <c r="N141" s="76">
        <v>0</v>
      </c>
      <c r="O141" s="76">
        <v>0</v>
      </c>
      <c r="P141" s="76">
        <v>0</v>
      </c>
      <c r="Q141" s="76">
        <v>0</v>
      </c>
      <c r="R141" s="76">
        <v>0</v>
      </c>
      <c r="S141" s="76">
        <v>0</v>
      </c>
      <c r="T141" s="76">
        <v>0</v>
      </c>
      <c r="U141" s="76">
        <v>0</v>
      </c>
      <c r="V141" s="76">
        <v>0</v>
      </c>
      <c r="W141" s="76">
        <v>0</v>
      </c>
      <c r="X141" s="76">
        <v>0</v>
      </c>
      <c r="Y141" s="76">
        <v>0</v>
      </c>
      <c r="Z141" s="76">
        <v>0</v>
      </c>
      <c r="AA141" s="76">
        <v>0</v>
      </c>
      <c r="AB141" s="76">
        <v>0</v>
      </c>
      <c r="AC141" s="76">
        <v>0</v>
      </c>
      <c r="AD141" s="76">
        <v>0</v>
      </c>
      <c r="AE141" s="76">
        <v>0</v>
      </c>
      <c r="AF141" s="76">
        <v>0</v>
      </c>
      <c r="AG141" s="76">
        <v>0</v>
      </c>
      <c r="AH141" s="76">
        <v>0</v>
      </c>
      <c r="AI141" s="76">
        <v>0</v>
      </c>
      <c r="AJ141" s="76">
        <v>0</v>
      </c>
      <c r="AK141" s="76">
        <v>0</v>
      </c>
      <c r="AL141" s="76">
        <v>0</v>
      </c>
      <c r="AM141" s="76">
        <v>0</v>
      </c>
      <c r="AN141" s="76">
        <v>0</v>
      </c>
      <c r="AO141" s="76">
        <v>0</v>
      </c>
      <c r="AP141" s="76">
        <v>0</v>
      </c>
      <c r="AQ141" s="76">
        <v>0</v>
      </c>
      <c r="AR141" s="76">
        <v>0</v>
      </c>
      <c r="AS141" s="76">
        <v>0</v>
      </c>
      <c r="AT141" s="76">
        <v>0</v>
      </c>
      <c r="AU141" s="76">
        <v>0</v>
      </c>
      <c r="AV141" s="76">
        <v>0</v>
      </c>
      <c r="AW141" s="76">
        <v>0</v>
      </c>
      <c r="AX141" s="76">
        <v>0</v>
      </c>
      <c r="AY141" s="76">
        <v>0</v>
      </c>
      <c r="AZ141" s="76">
        <v>0</v>
      </c>
      <c r="BA141" s="76">
        <v>0</v>
      </c>
      <c r="BB141" s="76">
        <v>0</v>
      </c>
      <c r="BC141" s="76">
        <v>0</v>
      </c>
      <c r="BD141" s="76">
        <v>0</v>
      </c>
      <c r="BE141" s="76">
        <v>0</v>
      </c>
      <c r="BF141" s="76">
        <v>0</v>
      </c>
    </row>
    <row r="142" spans="1:58" s="74" customFormat="1" ht="17.25" customHeight="1">
      <c r="A142" s="134"/>
      <c r="B142" s="141" t="s">
        <v>23</v>
      </c>
      <c r="C142" s="141"/>
      <c r="D142" s="141"/>
      <c r="E142" s="118">
        <v>134</v>
      </c>
      <c r="F142" s="75">
        <v>7</v>
      </c>
      <c r="G142" s="76">
        <v>3</v>
      </c>
      <c r="H142" s="76">
        <v>0</v>
      </c>
      <c r="I142" s="76">
        <v>0</v>
      </c>
      <c r="J142" s="76">
        <v>37</v>
      </c>
      <c r="K142" s="76">
        <v>6</v>
      </c>
      <c r="L142" s="76">
        <v>3</v>
      </c>
      <c r="M142" s="76">
        <v>0</v>
      </c>
      <c r="N142" s="76">
        <v>28</v>
      </c>
      <c r="O142" s="76">
        <v>0</v>
      </c>
      <c r="P142" s="76">
        <v>0</v>
      </c>
      <c r="Q142" s="76">
        <v>0</v>
      </c>
      <c r="R142" s="76">
        <v>0</v>
      </c>
      <c r="S142" s="76">
        <v>15</v>
      </c>
      <c r="T142" s="76">
        <v>0</v>
      </c>
      <c r="U142" s="76">
        <v>5</v>
      </c>
      <c r="V142" s="76">
        <v>10</v>
      </c>
      <c r="W142" s="76">
        <v>0</v>
      </c>
      <c r="X142" s="76">
        <v>0</v>
      </c>
      <c r="Y142" s="76">
        <v>0</v>
      </c>
      <c r="Z142" s="76">
        <v>0</v>
      </c>
      <c r="AA142" s="76">
        <v>0</v>
      </c>
      <c r="AB142" s="76">
        <v>2</v>
      </c>
      <c r="AC142" s="76">
        <v>5</v>
      </c>
      <c r="AD142" s="76">
        <v>2</v>
      </c>
      <c r="AE142" s="76">
        <v>1</v>
      </c>
      <c r="AF142" s="76">
        <v>1</v>
      </c>
      <c r="AG142" s="76">
        <v>0</v>
      </c>
      <c r="AH142" s="76">
        <v>3</v>
      </c>
      <c r="AI142" s="76">
        <v>25</v>
      </c>
      <c r="AJ142" s="76">
        <v>0</v>
      </c>
      <c r="AK142" s="76">
        <v>0</v>
      </c>
      <c r="AL142" s="76">
        <v>9</v>
      </c>
      <c r="AM142" s="76">
        <v>0</v>
      </c>
      <c r="AN142" s="76">
        <v>4</v>
      </c>
      <c r="AO142" s="76">
        <v>0</v>
      </c>
      <c r="AP142" s="76">
        <v>0</v>
      </c>
      <c r="AQ142" s="76">
        <v>0</v>
      </c>
      <c r="AR142" s="76">
        <v>0</v>
      </c>
      <c r="AS142" s="76">
        <v>152423</v>
      </c>
      <c r="AT142" s="76">
        <v>0</v>
      </c>
      <c r="AU142" s="76">
        <v>0</v>
      </c>
      <c r="AV142" s="76">
        <v>0</v>
      </c>
      <c r="AW142" s="76">
        <v>0</v>
      </c>
      <c r="AX142" s="76">
        <v>0</v>
      </c>
      <c r="AY142" s="76">
        <v>0</v>
      </c>
      <c r="AZ142" s="76">
        <v>0</v>
      </c>
      <c r="BA142" s="76">
        <v>0</v>
      </c>
      <c r="BB142" s="76">
        <v>22</v>
      </c>
      <c r="BC142" s="76">
        <v>0</v>
      </c>
      <c r="BD142" s="76">
        <v>2</v>
      </c>
      <c r="BE142" s="76">
        <v>0</v>
      </c>
      <c r="BF142" s="76">
        <v>10</v>
      </c>
    </row>
    <row r="143" spans="1:58" s="74" customFormat="1" ht="12">
      <c r="A143" s="134"/>
      <c r="B143" s="143" t="s">
        <v>72</v>
      </c>
      <c r="C143" s="142" t="s">
        <v>73</v>
      </c>
      <c r="D143" s="142"/>
      <c r="E143" s="118">
        <v>135</v>
      </c>
      <c r="F143" s="75">
        <v>0</v>
      </c>
      <c r="G143" s="76">
        <v>0</v>
      </c>
      <c r="H143" s="76">
        <v>0</v>
      </c>
      <c r="I143" s="76">
        <v>0</v>
      </c>
      <c r="J143" s="76">
        <v>1</v>
      </c>
      <c r="K143" s="76">
        <v>0</v>
      </c>
      <c r="L143" s="76">
        <v>0</v>
      </c>
      <c r="M143" s="76">
        <v>0</v>
      </c>
      <c r="N143" s="76">
        <v>1</v>
      </c>
      <c r="O143" s="76">
        <v>0</v>
      </c>
      <c r="P143" s="76">
        <v>0</v>
      </c>
      <c r="Q143" s="76">
        <v>0</v>
      </c>
      <c r="R143" s="76">
        <v>0</v>
      </c>
      <c r="S143" s="76">
        <v>0</v>
      </c>
      <c r="T143" s="76">
        <v>0</v>
      </c>
      <c r="U143" s="76">
        <v>0</v>
      </c>
      <c r="V143" s="76">
        <v>0</v>
      </c>
      <c r="W143" s="76">
        <v>0</v>
      </c>
      <c r="X143" s="76">
        <v>0</v>
      </c>
      <c r="Y143" s="76">
        <v>0</v>
      </c>
      <c r="Z143" s="76">
        <v>0</v>
      </c>
      <c r="AA143" s="76">
        <v>0</v>
      </c>
      <c r="AB143" s="76">
        <v>0</v>
      </c>
      <c r="AC143" s="76">
        <v>0</v>
      </c>
      <c r="AD143" s="76">
        <v>0</v>
      </c>
      <c r="AE143" s="76">
        <v>0</v>
      </c>
      <c r="AF143" s="76">
        <v>0</v>
      </c>
      <c r="AG143" s="76">
        <v>0</v>
      </c>
      <c r="AH143" s="76">
        <v>0</v>
      </c>
      <c r="AI143" s="76">
        <v>0</v>
      </c>
      <c r="AJ143" s="76">
        <v>0</v>
      </c>
      <c r="AK143" s="76">
        <v>0</v>
      </c>
      <c r="AL143" s="76">
        <v>1</v>
      </c>
      <c r="AM143" s="76">
        <v>0</v>
      </c>
      <c r="AN143" s="76">
        <v>0</v>
      </c>
      <c r="AO143" s="76">
        <v>0</v>
      </c>
      <c r="AP143" s="76">
        <v>0</v>
      </c>
      <c r="AQ143" s="76">
        <v>0</v>
      </c>
      <c r="AR143" s="76">
        <v>0</v>
      </c>
      <c r="AS143" s="76">
        <v>0</v>
      </c>
      <c r="AT143" s="76">
        <v>0</v>
      </c>
      <c r="AU143" s="76">
        <v>0</v>
      </c>
      <c r="AV143" s="76">
        <v>0</v>
      </c>
      <c r="AW143" s="76">
        <v>0</v>
      </c>
      <c r="AX143" s="76">
        <v>0</v>
      </c>
      <c r="AY143" s="76">
        <v>0</v>
      </c>
      <c r="AZ143" s="76">
        <v>0</v>
      </c>
      <c r="BA143" s="76">
        <v>0</v>
      </c>
      <c r="BB143" s="76">
        <v>0</v>
      </c>
      <c r="BC143" s="76">
        <v>0</v>
      </c>
      <c r="BD143" s="76">
        <v>0</v>
      </c>
      <c r="BE143" s="76">
        <v>0</v>
      </c>
      <c r="BF143" s="76">
        <v>0</v>
      </c>
    </row>
    <row r="144" spans="1:58" s="74" customFormat="1" ht="12">
      <c r="A144" s="134"/>
      <c r="B144" s="143"/>
      <c r="C144" s="142" t="s">
        <v>157</v>
      </c>
      <c r="D144" s="142"/>
      <c r="E144" s="118">
        <v>136</v>
      </c>
      <c r="F144" s="75">
        <v>5</v>
      </c>
      <c r="G144" s="76">
        <v>1</v>
      </c>
      <c r="H144" s="76">
        <v>0</v>
      </c>
      <c r="I144" s="76">
        <v>0</v>
      </c>
      <c r="J144" s="76">
        <v>28</v>
      </c>
      <c r="K144" s="76">
        <v>6</v>
      </c>
      <c r="L144" s="76">
        <v>2</v>
      </c>
      <c r="M144" s="76">
        <v>0</v>
      </c>
      <c r="N144" s="76">
        <v>20</v>
      </c>
      <c r="O144" s="76">
        <v>0</v>
      </c>
      <c r="P144" s="76">
        <v>0</v>
      </c>
      <c r="Q144" s="76">
        <v>0</v>
      </c>
      <c r="R144" s="76">
        <v>0</v>
      </c>
      <c r="S144" s="76">
        <v>11</v>
      </c>
      <c r="T144" s="76">
        <v>0</v>
      </c>
      <c r="U144" s="76">
        <v>3</v>
      </c>
      <c r="V144" s="76">
        <v>8</v>
      </c>
      <c r="W144" s="76">
        <v>0</v>
      </c>
      <c r="X144" s="76">
        <v>0</v>
      </c>
      <c r="Y144" s="76">
        <v>0</v>
      </c>
      <c r="Z144" s="76">
        <v>0</v>
      </c>
      <c r="AA144" s="76">
        <v>0</v>
      </c>
      <c r="AB144" s="76">
        <v>2</v>
      </c>
      <c r="AC144" s="76">
        <v>3</v>
      </c>
      <c r="AD144" s="76">
        <v>0</v>
      </c>
      <c r="AE144" s="76">
        <v>1</v>
      </c>
      <c r="AF144" s="76">
        <v>1</v>
      </c>
      <c r="AG144" s="76">
        <v>0</v>
      </c>
      <c r="AH144" s="76">
        <v>3</v>
      </c>
      <c r="AI144" s="76">
        <v>19</v>
      </c>
      <c r="AJ144" s="76">
        <v>0</v>
      </c>
      <c r="AK144" s="76">
        <v>0</v>
      </c>
      <c r="AL144" s="76">
        <v>5</v>
      </c>
      <c r="AM144" s="76">
        <v>0</v>
      </c>
      <c r="AN144" s="76">
        <v>2</v>
      </c>
      <c r="AO144" s="76">
        <v>0</v>
      </c>
      <c r="AP144" s="76">
        <v>0</v>
      </c>
      <c r="AQ144" s="76">
        <v>0</v>
      </c>
      <c r="AR144" s="76">
        <v>0</v>
      </c>
      <c r="AS144" s="76">
        <v>123519</v>
      </c>
      <c r="AT144" s="76">
        <v>0</v>
      </c>
      <c r="AU144" s="76">
        <v>0</v>
      </c>
      <c r="AV144" s="76">
        <v>0</v>
      </c>
      <c r="AW144" s="76">
        <v>0</v>
      </c>
      <c r="AX144" s="76">
        <v>0</v>
      </c>
      <c r="AY144" s="76">
        <v>0</v>
      </c>
      <c r="AZ144" s="76">
        <v>0</v>
      </c>
      <c r="BA144" s="76">
        <v>0</v>
      </c>
      <c r="BB144" s="76">
        <v>17</v>
      </c>
      <c r="BC144" s="76">
        <v>0</v>
      </c>
      <c r="BD144" s="76">
        <v>1</v>
      </c>
      <c r="BE144" s="76">
        <v>0</v>
      </c>
      <c r="BF144" s="76">
        <v>10</v>
      </c>
    </row>
    <row r="145" spans="1:58" s="74" customFormat="1" ht="12">
      <c r="A145" s="134"/>
      <c r="B145" s="143"/>
      <c r="C145" s="142" t="s">
        <v>158</v>
      </c>
      <c r="D145" s="142"/>
      <c r="E145" s="118">
        <v>137</v>
      </c>
      <c r="F145" s="75">
        <v>0</v>
      </c>
      <c r="G145" s="76">
        <v>0</v>
      </c>
      <c r="H145" s="76">
        <v>0</v>
      </c>
      <c r="I145" s="76">
        <v>0</v>
      </c>
      <c r="J145" s="76">
        <v>2</v>
      </c>
      <c r="K145" s="76">
        <v>0</v>
      </c>
      <c r="L145" s="76">
        <v>1</v>
      </c>
      <c r="M145" s="76">
        <v>0</v>
      </c>
      <c r="N145" s="76">
        <v>1</v>
      </c>
      <c r="O145" s="76">
        <v>0</v>
      </c>
      <c r="P145" s="76">
        <v>0</v>
      </c>
      <c r="Q145" s="76">
        <v>0</v>
      </c>
      <c r="R145" s="76">
        <v>0</v>
      </c>
      <c r="S145" s="76">
        <v>0</v>
      </c>
      <c r="T145" s="76">
        <v>0</v>
      </c>
      <c r="U145" s="76">
        <v>0</v>
      </c>
      <c r="V145" s="76">
        <v>0</v>
      </c>
      <c r="W145" s="76">
        <v>0</v>
      </c>
      <c r="X145" s="76">
        <v>0</v>
      </c>
      <c r="Y145" s="76">
        <v>0</v>
      </c>
      <c r="Z145" s="76">
        <v>0</v>
      </c>
      <c r="AA145" s="76">
        <v>0</v>
      </c>
      <c r="AB145" s="76">
        <v>0</v>
      </c>
      <c r="AC145" s="76">
        <v>0</v>
      </c>
      <c r="AD145" s="76">
        <v>0</v>
      </c>
      <c r="AE145" s="76">
        <v>0</v>
      </c>
      <c r="AF145" s="76">
        <v>0</v>
      </c>
      <c r="AG145" s="76">
        <v>0</v>
      </c>
      <c r="AH145" s="76">
        <v>0</v>
      </c>
      <c r="AI145" s="76">
        <v>0</v>
      </c>
      <c r="AJ145" s="76">
        <v>0</v>
      </c>
      <c r="AK145" s="76">
        <v>0</v>
      </c>
      <c r="AL145" s="76">
        <v>1</v>
      </c>
      <c r="AM145" s="76">
        <v>0</v>
      </c>
      <c r="AN145" s="76">
        <v>0</v>
      </c>
      <c r="AO145" s="76">
        <v>0</v>
      </c>
      <c r="AP145" s="76">
        <v>0</v>
      </c>
      <c r="AQ145" s="76">
        <v>0</v>
      </c>
      <c r="AR145" s="76">
        <v>0</v>
      </c>
      <c r="AS145" s="76">
        <v>0</v>
      </c>
      <c r="AT145" s="76">
        <v>0</v>
      </c>
      <c r="AU145" s="76">
        <v>0</v>
      </c>
      <c r="AV145" s="76">
        <v>0</v>
      </c>
      <c r="AW145" s="76">
        <v>0</v>
      </c>
      <c r="AX145" s="76">
        <v>0</v>
      </c>
      <c r="AY145" s="76">
        <v>0</v>
      </c>
      <c r="AZ145" s="76">
        <v>0</v>
      </c>
      <c r="BA145" s="76">
        <v>0</v>
      </c>
      <c r="BB145" s="76">
        <v>0</v>
      </c>
      <c r="BC145" s="76">
        <v>0</v>
      </c>
      <c r="BD145" s="76">
        <v>0</v>
      </c>
      <c r="BE145" s="76">
        <v>0</v>
      </c>
      <c r="BF145" s="76">
        <v>0</v>
      </c>
    </row>
    <row r="146" spans="1:58" s="74" customFormat="1" ht="12">
      <c r="A146" s="134"/>
      <c r="B146" s="141" t="s">
        <v>159</v>
      </c>
      <c r="C146" s="141"/>
      <c r="D146" s="141"/>
      <c r="E146" s="118">
        <v>138</v>
      </c>
      <c r="F146" s="75">
        <v>12</v>
      </c>
      <c r="G146" s="76">
        <v>1</v>
      </c>
      <c r="H146" s="76">
        <v>0</v>
      </c>
      <c r="I146" s="76">
        <v>0</v>
      </c>
      <c r="J146" s="76">
        <v>23</v>
      </c>
      <c r="K146" s="76">
        <v>0</v>
      </c>
      <c r="L146" s="76">
        <v>5</v>
      </c>
      <c r="M146" s="76">
        <v>0</v>
      </c>
      <c r="N146" s="76">
        <v>16</v>
      </c>
      <c r="O146" s="76">
        <v>2</v>
      </c>
      <c r="P146" s="76">
        <v>0</v>
      </c>
      <c r="Q146" s="76">
        <v>0</v>
      </c>
      <c r="R146" s="76">
        <v>0</v>
      </c>
      <c r="S146" s="76">
        <v>8</v>
      </c>
      <c r="T146" s="76">
        <v>0</v>
      </c>
      <c r="U146" s="76">
        <v>8</v>
      </c>
      <c r="V146" s="76">
        <v>0</v>
      </c>
      <c r="W146" s="76">
        <v>0</v>
      </c>
      <c r="X146" s="76">
        <v>0</v>
      </c>
      <c r="Y146" s="76">
        <v>0</v>
      </c>
      <c r="Z146" s="76">
        <v>0</v>
      </c>
      <c r="AA146" s="76">
        <v>0</v>
      </c>
      <c r="AB146" s="76">
        <v>1</v>
      </c>
      <c r="AC146" s="76">
        <v>9</v>
      </c>
      <c r="AD146" s="76">
        <v>1</v>
      </c>
      <c r="AE146" s="76">
        <v>1</v>
      </c>
      <c r="AF146" s="76">
        <v>7</v>
      </c>
      <c r="AG146" s="76">
        <v>0</v>
      </c>
      <c r="AH146" s="76">
        <v>5</v>
      </c>
      <c r="AI146" s="76">
        <v>23</v>
      </c>
      <c r="AJ146" s="76">
        <v>7</v>
      </c>
      <c r="AK146" s="76">
        <v>0</v>
      </c>
      <c r="AL146" s="76">
        <v>4</v>
      </c>
      <c r="AM146" s="76">
        <v>0</v>
      </c>
      <c r="AN146" s="76">
        <v>2</v>
      </c>
      <c r="AO146" s="76">
        <v>0</v>
      </c>
      <c r="AP146" s="76">
        <v>0</v>
      </c>
      <c r="AQ146" s="76">
        <v>0</v>
      </c>
      <c r="AR146" s="76">
        <v>0</v>
      </c>
      <c r="AS146" s="76">
        <v>13388514.46</v>
      </c>
      <c r="AT146" s="76">
        <v>0</v>
      </c>
      <c r="AU146" s="76">
        <v>0</v>
      </c>
      <c r="AV146" s="76">
        <v>0</v>
      </c>
      <c r="AW146" s="76">
        <v>0</v>
      </c>
      <c r="AX146" s="76">
        <v>0</v>
      </c>
      <c r="AY146" s="76">
        <v>0</v>
      </c>
      <c r="AZ146" s="76">
        <v>0</v>
      </c>
      <c r="BA146" s="76">
        <v>0</v>
      </c>
      <c r="BB146" s="76">
        <v>15</v>
      </c>
      <c r="BC146" s="76">
        <v>0</v>
      </c>
      <c r="BD146" s="76">
        <v>0</v>
      </c>
      <c r="BE146" s="76">
        <v>0</v>
      </c>
      <c r="BF146" s="76">
        <v>0</v>
      </c>
    </row>
    <row r="147" spans="1:58" s="74" customFormat="1" ht="15.75" customHeight="1">
      <c r="A147" s="134"/>
      <c r="B147" s="143" t="s">
        <v>72</v>
      </c>
      <c r="C147" s="142" t="s">
        <v>74</v>
      </c>
      <c r="D147" s="142"/>
      <c r="E147" s="118">
        <v>139</v>
      </c>
      <c r="F147" s="75">
        <v>12</v>
      </c>
      <c r="G147" s="76">
        <v>1</v>
      </c>
      <c r="H147" s="76">
        <v>0</v>
      </c>
      <c r="I147" s="76">
        <v>0</v>
      </c>
      <c r="J147" s="76">
        <v>23</v>
      </c>
      <c r="K147" s="76">
        <v>0</v>
      </c>
      <c r="L147" s="76">
        <v>5</v>
      </c>
      <c r="M147" s="76">
        <v>0</v>
      </c>
      <c r="N147" s="76">
        <v>16</v>
      </c>
      <c r="O147" s="76">
        <v>2</v>
      </c>
      <c r="P147" s="76">
        <v>0</v>
      </c>
      <c r="Q147" s="76">
        <v>0</v>
      </c>
      <c r="R147" s="76">
        <v>0</v>
      </c>
      <c r="S147" s="76">
        <v>8</v>
      </c>
      <c r="T147" s="76">
        <v>0</v>
      </c>
      <c r="U147" s="76">
        <v>8</v>
      </c>
      <c r="V147" s="76">
        <v>0</v>
      </c>
      <c r="W147" s="76">
        <v>0</v>
      </c>
      <c r="X147" s="76">
        <v>0</v>
      </c>
      <c r="Y147" s="76">
        <v>0</v>
      </c>
      <c r="Z147" s="76">
        <v>0</v>
      </c>
      <c r="AA147" s="76">
        <v>0</v>
      </c>
      <c r="AB147" s="76">
        <v>1</v>
      </c>
      <c r="AC147" s="76">
        <v>9</v>
      </c>
      <c r="AD147" s="76">
        <v>1</v>
      </c>
      <c r="AE147" s="76">
        <v>1</v>
      </c>
      <c r="AF147" s="76">
        <v>7</v>
      </c>
      <c r="AG147" s="76">
        <v>0</v>
      </c>
      <c r="AH147" s="76">
        <v>5</v>
      </c>
      <c r="AI147" s="76">
        <v>23</v>
      </c>
      <c r="AJ147" s="76">
        <v>7</v>
      </c>
      <c r="AK147" s="76">
        <v>0</v>
      </c>
      <c r="AL147" s="76">
        <v>4</v>
      </c>
      <c r="AM147" s="76">
        <v>0</v>
      </c>
      <c r="AN147" s="76">
        <v>2</v>
      </c>
      <c r="AO147" s="76">
        <v>0</v>
      </c>
      <c r="AP147" s="76">
        <v>0</v>
      </c>
      <c r="AQ147" s="76">
        <v>0</v>
      </c>
      <c r="AR147" s="76">
        <v>0</v>
      </c>
      <c r="AS147" s="76">
        <v>13388514.46</v>
      </c>
      <c r="AT147" s="76">
        <v>0</v>
      </c>
      <c r="AU147" s="76">
        <v>0</v>
      </c>
      <c r="AV147" s="76">
        <v>0</v>
      </c>
      <c r="AW147" s="76">
        <v>0</v>
      </c>
      <c r="AX147" s="76">
        <v>0</v>
      </c>
      <c r="AY147" s="76">
        <v>0</v>
      </c>
      <c r="AZ147" s="76">
        <v>0</v>
      </c>
      <c r="BA147" s="76">
        <v>0</v>
      </c>
      <c r="BB147" s="76">
        <v>15</v>
      </c>
      <c r="BC147" s="76">
        <v>0</v>
      </c>
      <c r="BD147" s="76">
        <v>0</v>
      </c>
      <c r="BE147" s="76">
        <v>0</v>
      </c>
      <c r="BF147" s="76">
        <v>0</v>
      </c>
    </row>
    <row r="148" spans="1:58" s="74" customFormat="1" ht="14.25" customHeight="1">
      <c r="A148" s="134"/>
      <c r="B148" s="143"/>
      <c r="C148" s="142" t="s">
        <v>75</v>
      </c>
      <c r="D148" s="142"/>
      <c r="E148" s="118">
        <v>140</v>
      </c>
      <c r="F148" s="75">
        <v>0</v>
      </c>
      <c r="G148" s="76">
        <v>0</v>
      </c>
      <c r="H148" s="76">
        <v>0</v>
      </c>
      <c r="I148" s="76">
        <v>0</v>
      </c>
      <c r="J148" s="76">
        <v>0</v>
      </c>
      <c r="K148" s="76">
        <v>0</v>
      </c>
      <c r="L148" s="76">
        <v>0</v>
      </c>
      <c r="M148" s="76">
        <v>0</v>
      </c>
      <c r="N148" s="76">
        <v>0</v>
      </c>
      <c r="O148" s="76">
        <v>0</v>
      </c>
      <c r="P148" s="76">
        <v>0</v>
      </c>
      <c r="Q148" s="76">
        <v>0</v>
      </c>
      <c r="R148" s="76">
        <v>0</v>
      </c>
      <c r="S148" s="76">
        <v>0</v>
      </c>
      <c r="T148" s="76">
        <v>0</v>
      </c>
      <c r="U148" s="76">
        <v>0</v>
      </c>
      <c r="V148" s="76">
        <v>0</v>
      </c>
      <c r="W148" s="76">
        <v>0</v>
      </c>
      <c r="X148" s="76">
        <v>0</v>
      </c>
      <c r="Y148" s="76">
        <v>0</v>
      </c>
      <c r="Z148" s="76">
        <v>0</v>
      </c>
      <c r="AA148" s="76">
        <v>0</v>
      </c>
      <c r="AB148" s="76">
        <v>0</v>
      </c>
      <c r="AC148" s="76">
        <v>0</v>
      </c>
      <c r="AD148" s="76">
        <v>0</v>
      </c>
      <c r="AE148" s="76">
        <v>0</v>
      </c>
      <c r="AF148" s="76">
        <v>0</v>
      </c>
      <c r="AG148" s="76">
        <v>0</v>
      </c>
      <c r="AH148" s="76">
        <v>0</v>
      </c>
      <c r="AI148" s="76">
        <v>0</v>
      </c>
      <c r="AJ148" s="76">
        <v>0</v>
      </c>
      <c r="AK148" s="76">
        <v>0</v>
      </c>
      <c r="AL148" s="76">
        <v>0</v>
      </c>
      <c r="AM148" s="76">
        <v>0</v>
      </c>
      <c r="AN148" s="76">
        <v>0</v>
      </c>
      <c r="AO148" s="76">
        <v>0</v>
      </c>
      <c r="AP148" s="76">
        <v>0</v>
      </c>
      <c r="AQ148" s="76">
        <v>0</v>
      </c>
      <c r="AR148" s="76">
        <v>0</v>
      </c>
      <c r="AS148" s="76">
        <v>0</v>
      </c>
      <c r="AT148" s="76">
        <v>0</v>
      </c>
      <c r="AU148" s="76">
        <v>0</v>
      </c>
      <c r="AV148" s="76">
        <v>0</v>
      </c>
      <c r="AW148" s="76">
        <v>0</v>
      </c>
      <c r="AX148" s="76">
        <v>0</v>
      </c>
      <c r="AY148" s="76">
        <v>0</v>
      </c>
      <c r="AZ148" s="76">
        <v>0</v>
      </c>
      <c r="BA148" s="76">
        <v>0</v>
      </c>
      <c r="BB148" s="76">
        <v>0</v>
      </c>
      <c r="BC148" s="76">
        <v>0</v>
      </c>
      <c r="BD148" s="76">
        <v>0</v>
      </c>
      <c r="BE148" s="76">
        <v>0</v>
      </c>
      <c r="BF148" s="76">
        <v>0</v>
      </c>
    </row>
    <row r="149" spans="1:58" s="74" customFormat="1" ht="15" customHeight="1">
      <c r="A149" s="134"/>
      <c r="B149" s="141" t="s">
        <v>5</v>
      </c>
      <c r="C149" s="141"/>
      <c r="D149" s="141"/>
      <c r="E149" s="118">
        <v>141</v>
      </c>
      <c r="F149" s="75">
        <v>0</v>
      </c>
      <c r="G149" s="76">
        <v>0</v>
      </c>
      <c r="H149" s="76">
        <v>0</v>
      </c>
      <c r="I149" s="76">
        <v>0</v>
      </c>
      <c r="J149" s="76">
        <v>22</v>
      </c>
      <c r="K149" s="76">
        <v>0</v>
      </c>
      <c r="L149" s="76">
        <v>0</v>
      </c>
      <c r="M149" s="76">
        <v>0</v>
      </c>
      <c r="N149" s="76">
        <v>22</v>
      </c>
      <c r="O149" s="76">
        <v>0</v>
      </c>
      <c r="P149" s="76">
        <v>0</v>
      </c>
      <c r="Q149" s="76">
        <v>0</v>
      </c>
      <c r="R149" s="76">
        <v>0</v>
      </c>
      <c r="S149" s="76">
        <v>17</v>
      </c>
      <c r="T149" s="76">
        <v>0</v>
      </c>
      <c r="U149" s="76">
        <v>13</v>
      </c>
      <c r="V149" s="76">
        <v>4</v>
      </c>
      <c r="W149" s="76">
        <v>0</v>
      </c>
      <c r="X149" s="76">
        <v>0</v>
      </c>
      <c r="Y149" s="76">
        <v>0</v>
      </c>
      <c r="Z149" s="76">
        <v>0</v>
      </c>
      <c r="AA149" s="76">
        <v>0</v>
      </c>
      <c r="AB149" s="76">
        <v>0</v>
      </c>
      <c r="AC149" s="76">
        <v>2</v>
      </c>
      <c r="AD149" s="76">
        <v>2</v>
      </c>
      <c r="AE149" s="76">
        <v>0</v>
      </c>
      <c r="AF149" s="76">
        <v>0</v>
      </c>
      <c r="AG149" s="76">
        <v>0</v>
      </c>
      <c r="AH149" s="76">
        <v>1</v>
      </c>
      <c r="AI149" s="76">
        <v>20</v>
      </c>
      <c r="AJ149" s="76">
        <v>9</v>
      </c>
      <c r="AK149" s="76">
        <v>0</v>
      </c>
      <c r="AL149" s="76">
        <v>2</v>
      </c>
      <c r="AM149" s="76">
        <v>0</v>
      </c>
      <c r="AN149" s="76">
        <v>0</v>
      </c>
      <c r="AO149" s="76">
        <v>0</v>
      </c>
      <c r="AP149" s="76">
        <v>0</v>
      </c>
      <c r="AQ149" s="76">
        <v>0</v>
      </c>
      <c r="AR149" s="76">
        <v>8</v>
      </c>
      <c r="AS149" s="76">
        <v>25614717</v>
      </c>
      <c r="AT149" s="76">
        <v>0</v>
      </c>
      <c r="AU149" s="76">
        <v>0</v>
      </c>
      <c r="AV149" s="76">
        <v>0</v>
      </c>
      <c r="AW149" s="76">
        <v>0</v>
      </c>
      <c r="AX149" s="76">
        <v>0</v>
      </c>
      <c r="AY149" s="76">
        <v>0</v>
      </c>
      <c r="AZ149" s="76">
        <v>0</v>
      </c>
      <c r="BA149" s="76">
        <v>0</v>
      </c>
      <c r="BB149" s="76">
        <v>10</v>
      </c>
      <c r="BC149" s="76">
        <v>0</v>
      </c>
      <c r="BD149" s="76">
        <v>0</v>
      </c>
      <c r="BE149" s="76">
        <v>0</v>
      </c>
      <c r="BF149" s="76">
        <v>0</v>
      </c>
    </row>
    <row r="150" spans="1:58" s="74" customFormat="1" ht="23.25" customHeight="1">
      <c r="A150" s="134"/>
      <c r="B150" s="143" t="s">
        <v>72</v>
      </c>
      <c r="C150" s="142" t="s">
        <v>76</v>
      </c>
      <c r="D150" s="142"/>
      <c r="E150" s="118">
        <v>142</v>
      </c>
      <c r="F150" s="75">
        <v>0</v>
      </c>
      <c r="G150" s="76">
        <v>0</v>
      </c>
      <c r="H150" s="76">
        <v>0</v>
      </c>
      <c r="I150" s="76">
        <v>0</v>
      </c>
      <c r="J150" s="76">
        <v>22</v>
      </c>
      <c r="K150" s="76">
        <v>0</v>
      </c>
      <c r="L150" s="76">
        <v>0</v>
      </c>
      <c r="M150" s="76">
        <v>0</v>
      </c>
      <c r="N150" s="76">
        <v>22</v>
      </c>
      <c r="O150" s="76">
        <v>0</v>
      </c>
      <c r="P150" s="76">
        <v>0</v>
      </c>
      <c r="Q150" s="76">
        <v>0</v>
      </c>
      <c r="R150" s="76">
        <v>0</v>
      </c>
      <c r="S150" s="76">
        <v>17</v>
      </c>
      <c r="T150" s="76">
        <v>0</v>
      </c>
      <c r="U150" s="76">
        <v>13</v>
      </c>
      <c r="V150" s="76">
        <v>4</v>
      </c>
      <c r="W150" s="76">
        <v>0</v>
      </c>
      <c r="X150" s="76">
        <v>0</v>
      </c>
      <c r="Y150" s="76">
        <v>0</v>
      </c>
      <c r="Z150" s="76">
        <v>0</v>
      </c>
      <c r="AA150" s="76">
        <v>0</v>
      </c>
      <c r="AB150" s="76">
        <v>0</v>
      </c>
      <c r="AC150" s="76">
        <v>2</v>
      </c>
      <c r="AD150" s="76">
        <v>2</v>
      </c>
      <c r="AE150" s="76">
        <v>0</v>
      </c>
      <c r="AF150" s="76">
        <v>0</v>
      </c>
      <c r="AG150" s="76">
        <v>0</v>
      </c>
      <c r="AH150" s="76">
        <v>1</v>
      </c>
      <c r="AI150" s="76">
        <v>20</v>
      </c>
      <c r="AJ150" s="76">
        <v>9</v>
      </c>
      <c r="AK150" s="76">
        <v>0</v>
      </c>
      <c r="AL150" s="76">
        <v>2</v>
      </c>
      <c r="AM150" s="76">
        <v>0</v>
      </c>
      <c r="AN150" s="76">
        <v>0</v>
      </c>
      <c r="AO150" s="76">
        <v>0</v>
      </c>
      <c r="AP150" s="76">
        <v>0</v>
      </c>
      <c r="AQ150" s="76">
        <v>0</v>
      </c>
      <c r="AR150" s="76">
        <v>8</v>
      </c>
      <c r="AS150" s="76">
        <v>25614717</v>
      </c>
      <c r="AT150" s="76">
        <v>0</v>
      </c>
      <c r="AU150" s="76">
        <v>0</v>
      </c>
      <c r="AV150" s="76">
        <v>0</v>
      </c>
      <c r="AW150" s="76">
        <v>0</v>
      </c>
      <c r="AX150" s="76">
        <v>0</v>
      </c>
      <c r="AY150" s="76">
        <v>0</v>
      </c>
      <c r="AZ150" s="76">
        <v>0</v>
      </c>
      <c r="BA150" s="76">
        <v>0</v>
      </c>
      <c r="BB150" s="76">
        <v>10</v>
      </c>
      <c r="BC150" s="76">
        <v>0</v>
      </c>
      <c r="BD150" s="76">
        <v>0</v>
      </c>
      <c r="BE150" s="76">
        <v>0</v>
      </c>
      <c r="BF150" s="76">
        <v>0</v>
      </c>
    </row>
    <row r="151" spans="1:58" s="74" customFormat="1" ht="12">
      <c r="A151" s="134"/>
      <c r="B151" s="143"/>
      <c r="C151" s="142" t="s">
        <v>160</v>
      </c>
      <c r="D151" s="142"/>
      <c r="E151" s="118">
        <v>143</v>
      </c>
      <c r="F151" s="75">
        <v>0</v>
      </c>
      <c r="G151" s="76">
        <v>0</v>
      </c>
      <c r="H151" s="76">
        <v>0</v>
      </c>
      <c r="I151" s="76">
        <v>0</v>
      </c>
      <c r="J151" s="76">
        <v>0</v>
      </c>
      <c r="K151" s="76">
        <v>0</v>
      </c>
      <c r="L151" s="76">
        <v>0</v>
      </c>
      <c r="M151" s="76">
        <v>0</v>
      </c>
      <c r="N151" s="76">
        <v>0</v>
      </c>
      <c r="O151" s="76">
        <v>0</v>
      </c>
      <c r="P151" s="76">
        <v>0</v>
      </c>
      <c r="Q151" s="76">
        <v>0</v>
      </c>
      <c r="R151" s="76">
        <v>0</v>
      </c>
      <c r="S151" s="76">
        <v>0</v>
      </c>
      <c r="T151" s="76">
        <v>0</v>
      </c>
      <c r="U151" s="76">
        <v>0</v>
      </c>
      <c r="V151" s="76">
        <v>0</v>
      </c>
      <c r="W151" s="76">
        <v>0</v>
      </c>
      <c r="X151" s="76">
        <v>0</v>
      </c>
      <c r="Y151" s="76">
        <v>0</v>
      </c>
      <c r="Z151" s="76">
        <v>0</v>
      </c>
      <c r="AA151" s="76">
        <v>0</v>
      </c>
      <c r="AB151" s="76">
        <v>0</v>
      </c>
      <c r="AC151" s="76">
        <v>0</v>
      </c>
      <c r="AD151" s="76">
        <v>0</v>
      </c>
      <c r="AE151" s="76">
        <v>0</v>
      </c>
      <c r="AF151" s="76">
        <v>0</v>
      </c>
      <c r="AG151" s="76">
        <v>0</v>
      </c>
      <c r="AH151" s="76">
        <v>0</v>
      </c>
      <c r="AI151" s="76">
        <v>0</v>
      </c>
      <c r="AJ151" s="76">
        <v>0</v>
      </c>
      <c r="AK151" s="76">
        <v>0</v>
      </c>
      <c r="AL151" s="76">
        <v>0</v>
      </c>
      <c r="AM151" s="76">
        <v>0</v>
      </c>
      <c r="AN151" s="76">
        <v>0</v>
      </c>
      <c r="AO151" s="76">
        <v>0</v>
      </c>
      <c r="AP151" s="76">
        <v>0</v>
      </c>
      <c r="AQ151" s="76">
        <v>0</v>
      </c>
      <c r="AR151" s="76">
        <v>0</v>
      </c>
      <c r="AS151" s="76">
        <v>0</v>
      </c>
      <c r="AT151" s="76">
        <v>0</v>
      </c>
      <c r="AU151" s="76">
        <v>0</v>
      </c>
      <c r="AV151" s="76">
        <v>0</v>
      </c>
      <c r="AW151" s="76">
        <v>0</v>
      </c>
      <c r="AX151" s="76">
        <v>0</v>
      </c>
      <c r="AY151" s="76">
        <v>0</v>
      </c>
      <c r="AZ151" s="76">
        <v>0</v>
      </c>
      <c r="BA151" s="76">
        <v>0</v>
      </c>
      <c r="BB151" s="76">
        <v>0</v>
      </c>
      <c r="BC151" s="76">
        <v>0</v>
      </c>
      <c r="BD151" s="76">
        <v>0</v>
      </c>
      <c r="BE151" s="76">
        <v>0</v>
      </c>
      <c r="BF151" s="76">
        <v>0</v>
      </c>
    </row>
    <row r="152" spans="1:58" s="74" customFormat="1" ht="12">
      <c r="A152" s="134"/>
      <c r="B152" s="143"/>
      <c r="C152" s="142" t="s">
        <v>77</v>
      </c>
      <c r="D152" s="142"/>
      <c r="E152" s="118">
        <v>144</v>
      </c>
      <c r="F152" s="75">
        <v>0</v>
      </c>
      <c r="G152" s="76">
        <v>0</v>
      </c>
      <c r="H152" s="76">
        <v>0</v>
      </c>
      <c r="I152" s="76">
        <v>0</v>
      </c>
      <c r="J152" s="76">
        <v>0</v>
      </c>
      <c r="K152" s="76">
        <v>0</v>
      </c>
      <c r="L152" s="76">
        <v>0</v>
      </c>
      <c r="M152" s="76">
        <v>0</v>
      </c>
      <c r="N152" s="76">
        <v>0</v>
      </c>
      <c r="O152" s="76">
        <v>0</v>
      </c>
      <c r="P152" s="76">
        <v>0</v>
      </c>
      <c r="Q152" s="76">
        <v>0</v>
      </c>
      <c r="R152" s="76">
        <v>0</v>
      </c>
      <c r="S152" s="76">
        <v>0</v>
      </c>
      <c r="T152" s="76">
        <v>0</v>
      </c>
      <c r="U152" s="76">
        <v>0</v>
      </c>
      <c r="V152" s="76">
        <v>0</v>
      </c>
      <c r="W152" s="76">
        <v>0</v>
      </c>
      <c r="X152" s="76">
        <v>0</v>
      </c>
      <c r="Y152" s="76">
        <v>0</v>
      </c>
      <c r="Z152" s="76">
        <v>0</v>
      </c>
      <c r="AA152" s="76">
        <v>0</v>
      </c>
      <c r="AB152" s="76">
        <v>0</v>
      </c>
      <c r="AC152" s="76">
        <v>0</v>
      </c>
      <c r="AD152" s="76">
        <v>0</v>
      </c>
      <c r="AE152" s="76">
        <v>0</v>
      </c>
      <c r="AF152" s="76">
        <v>0</v>
      </c>
      <c r="AG152" s="76">
        <v>0</v>
      </c>
      <c r="AH152" s="76">
        <v>0</v>
      </c>
      <c r="AI152" s="76">
        <v>0</v>
      </c>
      <c r="AJ152" s="76">
        <v>0</v>
      </c>
      <c r="AK152" s="76">
        <v>0</v>
      </c>
      <c r="AL152" s="76">
        <v>0</v>
      </c>
      <c r="AM152" s="76">
        <v>0</v>
      </c>
      <c r="AN152" s="76">
        <v>0</v>
      </c>
      <c r="AO152" s="76">
        <v>0</v>
      </c>
      <c r="AP152" s="76">
        <v>0</v>
      </c>
      <c r="AQ152" s="76">
        <v>0</v>
      </c>
      <c r="AR152" s="76">
        <v>0</v>
      </c>
      <c r="AS152" s="76">
        <v>0</v>
      </c>
      <c r="AT152" s="76">
        <v>0</v>
      </c>
      <c r="AU152" s="76">
        <v>0</v>
      </c>
      <c r="AV152" s="76">
        <v>0</v>
      </c>
      <c r="AW152" s="76">
        <v>0</v>
      </c>
      <c r="AX152" s="76">
        <v>0</v>
      </c>
      <c r="AY152" s="76">
        <v>0</v>
      </c>
      <c r="AZ152" s="76">
        <v>0</v>
      </c>
      <c r="BA152" s="76">
        <v>0</v>
      </c>
      <c r="BB152" s="76">
        <v>0</v>
      </c>
      <c r="BC152" s="76">
        <v>0</v>
      </c>
      <c r="BD152" s="76">
        <v>0</v>
      </c>
      <c r="BE152" s="76">
        <v>0</v>
      </c>
      <c r="BF152" s="76">
        <v>0</v>
      </c>
    </row>
    <row r="153" spans="1:58" s="74" customFormat="1" ht="12">
      <c r="A153" s="134"/>
      <c r="B153" s="141" t="s">
        <v>24</v>
      </c>
      <c r="C153" s="141"/>
      <c r="D153" s="141"/>
      <c r="E153" s="118">
        <v>145</v>
      </c>
      <c r="F153" s="75">
        <v>0</v>
      </c>
      <c r="G153" s="76">
        <v>0</v>
      </c>
      <c r="H153" s="76">
        <v>0</v>
      </c>
      <c r="I153" s="76">
        <v>0</v>
      </c>
      <c r="J153" s="76">
        <v>0</v>
      </c>
      <c r="K153" s="76">
        <v>0</v>
      </c>
      <c r="L153" s="76">
        <v>0</v>
      </c>
      <c r="M153" s="76">
        <v>0</v>
      </c>
      <c r="N153" s="76">
        <v>0</v>
      </c>
      <c r="O153" s="76">
        <v>0</v>
      </c>
      <c r="P153" s="76">
        <v>0</v>
      </c>
      <c r="Q153" s="76">
        <v>0</v>
      </c>
      <c r="R153" s="76">
        <v>0</v>
      </c>
      <c r="S153" s="76">
        <v>0</v>
      </c>
      <c r="T153" s="76">
        <v>0</v>
      </c>
      <c r="U153" s="76">
        <v>0</v>
      </c>
      <c r="V153" s="76">
        <v>0</v>
      </c>
      <c r="W153" s="76">
        <v>0</v>
      </c>
      <c r="X153" s="76">
        <v>0</v>
      </c>
      <c r="Y153" s="76">
        <v>0</v>
      </c>
      <c r="Z153" s="76">
        <v>0</v>
      </c>
      <c r="AA153" s="76">
        <v>0</v>
      </c>
      <c r="AB153" s="76">
        <v>0</v>
      </c>
      <c r="AC153" s="76">
        <v>0</v>
      </c>
      <c r="AD153" s="76">
        <v>0</v>
      </c>
      <c r="AE153" s="76">
        <v>0</v>
      </c>
      <c r="AF153" s="76">
        <v>0</v>
      </c>
      <c r="AG153" s="76">
        <v>0</v>
      </c>
      <c r="AH153" s="76">
        <v>0</v>
      </c>
      <c r="AI153" s="76">
        <v>0</v>
      </c>
      <c r="AJ153" s="76">
        <v>0</v>
      </c>
      <c r="AK153" s="76">
        <v>0</v>
      </c>
      <c r="AL153" s="76">
        <v>0</v>
      </c>
      <c r="AM153" s="76">
        <v>0</v>
      </c>
      <c r="AN153" s="76">
        <v>0</v>
      </c>
      <c r="AO153" s="76">
        <v>0</v>
      </c>
      <c r="AP153" s="76">
        <v>0</v>
      </c>
      <c r="AQ153" s="76">
        <v>0</v>
      </c>
      <c r="AR153" s="76">
        <v>0</v>
      </c>
      <c r="AS153" s="76">
        <v>0</v>
      </c>
      <c r="AT153" s="76">
        <v>0</v>
      </c>
      <c r="AU153" s="76">
        <v>0</v>
      </c>
      <c r="AV153" s="76">
        <v>0</v>
      </c>
      <c r="AW153" s="76">
        <v>0</v>
      </c>
      <c r="AX153" s="76">
        <v>0</v>
      </c>
      <c r="AY153" s="76">
        <v>0</v>
      </c>
      <c r="AZ153" s="76">
        <v>0</v>
      </c>
      <c r="BA153" s="76">
        <v>0</v>
      </c>
      <c r="BB153" s="76">
        <v>0</v>
      </c>
      <c r="BC153" s="76">
        <v>0</v>
      </c>
      <c r="BD153" s="76">
        <v>0</v>
      </c>
      <c r="BE153" s="76">
        <v>0</v>
      </c>
      <c r="BF153" s="76">
        <v>0</v>
      </c>
    </row>
    <row r="154" spans="1:58" s="74" customFormat="1" ht="12">
      <c r="A154" s="134"/>
      <c r="B154" s="141" t="s">
        <v>244</v>
      </c>
      <c r="C154" s="141"/>
      <c r="D154" s="141"/>
      <c r="E154" s="118">
        <v>146</v>
      </c>
      <c r="F154" s="81">
        <v>0</v>
      </c>
      <c r="G154" s="81">
        <v>0</v>
      </c>
      <c r="H154" s="81">
        <v>0</v>
      </c>
      <c r="I154" s="81">
        <v>0</v>
      </c>
      <c r="J154" s="81">
        <v>0</v>
      </c>
      <c r="K154" s="81">
        <v>0</v>
      </c>
      <c r="L154" s="81">
        <v>0</v>
      </c>
      <c r="M154" s="81">
        <v>0</v>
      </c>
      <c r="N154" s="81">
        <v>0</v>
      </c>
      <c r="O154" s="81">
        <v>0</v>
      </c>
      <c r="P154" s="81">
        <v>0</v>
      </c>
      <c r="Q154" s="76">
        <v>0</v>
      </c>
      <c r="R154" s="76">
        <v>0</v>
      </c>
      <c r="S154" s="76">
        <v>0</v>
      </c>
      <c r="T154" s="76">
        <v>0</v>
      </c>
      <c r="U154" s="76">
        <v>0</v>
      </c>
      <c r="V154" s="76">
        <v>0</v>
      </c>
      <c r="W154" s="76">
        <v>0</v>
      </c>
      <c r="X154" s="76">
        <v>0</v>
      </c>
      <c r="Y154" s="76">
        <v>0</v>
      </c>
      <c r="Z154" s="76">
        <v>0</v>
      </c>
      <c r="AA154" s="76">
        <v>0</v>
      </c>
      <c r="AB154" s="76">
        <v>0</v>
      </c>
      <c r="AC154" s="76">
        <v>0</v>
      </c>
      <c r="AD154" s="76">
        <v>0</v>
      </c>
      <c r="AE154" s="76">
        <v>0</v>
      </c>
      <c r="AF154" s="76">
        <v>0</v>
      </c>
      <c r="AG154" s="76">
        <v>0</v>
      </c>
      <c r="AH154" s="76">
        <v>0</v>
      </c>
      <c r="AI154" s="76">
        <v>0</v>
      </c>
      <c r="AJ154" s="76">
        <v>0</v>
      </c>
      <c r="AK154" s="76">
        <v>0</v>
      </c>
      <c r="AL154" s="76">
        <v>0</v>
      </c>
      <c r="AM154" s="76">
        <v>0</v>
      </c>
      <c r="AN154" s="76">
        <v>0</v>
      </c>
      <c r="AO154" s="76">
        <v>0</v>
      </c>
      <c r="AP154" s="76">
        <v>0</v>
      </c>
      <c r="AQ154" s="76">
        <v>0</v>
      </c>
      <c r="AR154" s="76">
        <v>0</v>
      </c>
      <c r="AS154" s="76">
        <v>0</v>
      </c>
      <c r="AT154" s="76">
        <v>0</v>
      </c>
      <c r="AU154" s="76">
        <v>0</v>
      </c>
      <c r="AV154" s="76">
        <v>0</v>
      </c>
      <c r="AW154" s="76">
        <v>0</v>
      </c>
      <c r="AX154" s="76">
        <v>0</v>
      </c>
      <c r="AY154" s="76">
        <v>0</v>
      </c>
      <c r="AZ154" s="76">
        <v>0</v>
      </c>
      <c r="BA154" s="76">
        <v>0</v>
      </c>
      <c r="BB154" s="76">
        <v>0</v>
      </c>
      <c r="BC154" s="76">
        <v>0</v>
      </c>
      <c r="BD154" s="76">
        <v>0</v>
      </c>
      <c r="BE154" s="76">
        <v>0</v>
      </c>
      <c r="BF154" s="76">
        <v>0</v>
      </c>
    </row>
    <row r="155" spans="1:58" s="74" customFormat="1" ht="23.25" customHeight="1">
      <c r="A155" s="134"/>
      <c r="B155" s="141" t="s">
        <v>336</v>
      </c>
      <c r="C155" s="141"/>
      <c r="D155" s="141"/>
      <c r="E155" s="118">
        <v>147</v>
      </c>
      <c r="F155" s="81">
        <v>0</v>
      </c>
      <c r="G155" s="81">
        <v>1</v>
      </c>
      <c r="H155" s="81">
        <v>0</v>
      </c>
      <c r="I155" s="81">
        <v>1</v>
      </c>
      <c r="J155" s="81">
        <v>19</v>
      </c>
      <c r="K155" s="81">
        <v>1</v>
      </c>
      <c r="L155" s="81">
        <v>1</v>
      </c>
      <c r="M155" s="81">
        <v>0</v>
      </c>
      <c r="N155" s="81">
        <v>18</v>
      </c>
      <c r="O155" s="81">
        <v>0</v>
      </c>
      <c r="P155" s="81">
        <v>0</v>
      </c>
      <c r="Q155" s="76">
        <v>0</v>
      </c>
      <c r="R155" s="76">
        <v>0</v>
      </c>
      <c r="S155" s="76">
        <v>8</v>
      </c>
      <c r="T155" s="76">
        <v>0</v>
      </c>
      <c r="U155" s="76">
        <v>5</v>
      </c>
      <c r="V155" s="76">
        <v>3</v>
      </c>
      <c r="W155" s="76">
        <v>0</v>
      </c>
      <c r="X155" s="76">
        <v>0</v>
      </c>
      <c r="Y155" s="76">
        <v>0</v>
      </c>
      <c r="Z155" s="76">
        <v>0</v>
      </c>
      <c r="AA155" s="76">
        <v>0</v>
      </c>
      <c r="AB155" s="76">
        <v>1</v>
      </c>
      <c r="AC155" s="76">
        <v>3</v>
      </c>
      <c r="AD155" s="76">
        <v>1</v>
      </c>
      <c r="AE155" s="76">
        <v>0</v>
      </c>
      <c r="AF155" s="76">
        <v>2</v>
      </c>
      <c r="AG155" s="76">
        <v>0</v>
      </c>
      <c r="AH155" s="76">
        <v>2</v>
      </c>
      <c r="AI155" s="76">
        <v>14</v>
      </c>
      <c r="AJ155" s="76">
        <v>0</v>
      </c>
      <c r="AK155" s="76">
        <v>0</v>
      </c>
      <c r="AL155" s="76">
        <v>5</v>
      </c>
      <c r="AM155" s="76">
        <v>0</v>
      </c>
      <c r="AN155" s="76">
        <v>0</v>
      </c>
      <c r="AO155" s="76">
        <v>0</v>
      </c>
      <c r="AP155" s="76">
        <v>0</v>
      </c>
      <c r="AQ155" s="76">
        <v>0</v>
      </c>
      <c r="AR155" s="76">
        <v>2</v>
      </c>
      <c r="AS155" s="76">
        <v>2881450</v>
      </c>
      <c r="AT155" s="76">
        <v>0</v>
      </c>
      <c r="AU155" s="76">
        <v>0</v>
      </c>
      <c r="AV155" s="76">
        <v>0</v>
      </c>
      <c r="AW155" s="76">
        <v>0</v>
      </c>
      <c r="AX155" s="76">
        <v>0</v>
      </c>
      <c r="AY155" s="76">
        <v>0</v>
      </c>
      <c r="AZ155" s="76">
        <v>0</v>
      </c>
      <c r="BA155" s="76">
        <v>0</v>
      </c>
      <c r="BB155" s="76">
        <v>12</v>
      </c>
      <c r="BC155" s="76">
        <v>0</v>
      </c>
      <c r="BD155" s="76">
        <v>0</v>
      </c>
      <c r="BE155" s="76">
        <v>0</v>
      </c>
      <c r="BF155" s="76">
        <v>5</v>
      </c>
    </row>
    <row r="156" spans="1:58" s="74" customFormat="1" ht="24.75" customHeight="1">
      <c r="A156" s="134"/>
      <c r="B156" s="141" t="s">
        <v>337</v>
      </c>
      <c r="C156" s="141"/>
      <c r="D156" s="141"/>
      <c r="E156" s="118">
        <v>148</v>
      </c>
      <c r="F156" s="81">
        <v>0</v>
      </c>
      <c r="G156" s="81">
        <v>0</v>
      </c>
      <c r="H156" s="81">
        <v>0</v>
      </c>
      <c r="I156" s="81">
        <v>0</v>
      </c>
      <c r="J156" s="81">
        <v>0</v>
      </c>
      <c r="K156" s="81">
        <v>0</v>
      </c>
      <c r="L156" s="81">
        <v>0</v>
      </c>
      <c r="M156" s="81">
        <v>0</v>
      </c>
      <c r="N156" s="81">
        <v>0</v>
      </c>
      <c r="O156" s="81">
        <v>0</v>
      </c>
      <c r="P156" s="81">
        <v>0</v>
      </c>
      <c r="Q156" s="76">
        <v>0</v>
      </c>
      <c r="R156" s="76">
        <v>0</v>
      </c>
      <c r="S156" s="76">
        <v>0</v>
      </c>
      <c r="T156" s="76">
        <v>0</v>
      </c>
      <c r="U156" s="76">
        <v>0</v>
      </c>
      <c r="V156" s="76">
        <v>0</v>
      </c>
      <c r="W156" s="76">
        <v>0</v>
      </c>
      <c r="X156" s="76">
        <v>0</v>
      </c>
      <c r="Y156" s="76">
        <v>0</v>
      </c>
      <c r="Z156" s="76">
        <v>0</v>
      </c>
      <c r="AA156" s="76">
        <v>0</v>
      </c>
      <c r="AB156" s="76">
        <v>0</v>
      </c>
      <c r="AC156" s="76">
        <v>0</v>
      </c>
      <c r="AD156" s="76">
        <v>0</v>
      </c>
      <c r="AE156" s="76">
        <v>0</v>
      </c>
      <c r="AF156" s="76">
        <v>0</v>
      </c>
      <c r="AG156" s="76">
        <v>0</v>
      </c>
      <c r="AH156" s="76">
        <v>0</v>
      </c>
      <c r="AI156" s="76">
        <v>0</v>
      </c>
      <c r="AJ156" s="76">
        <v>0</v>
      </c>
      <c r="AK156" s="76">
        <v>0</v>
      </c>
      <c r="AL156" s="76">
        <v>0</v>
      </c>
      <c r="AM156" s="76">
        <v>0</v>
      </c>
      <c r="AN156" s="76">
        <v>0</v>
      </c>
      <c r="AO156" s="76">
        <v>0</v>
      </c>
      <c r="AP156" s="76">
        <v>0</v>
      </c>
      <c r="AQ156" s="76">
        <v>0</v>
      </c>
      <c r="AR156" s="76">
        <v>0</v>
      </c>
      <c r="AS156" s="76">
        <v>0</v>
      </c>
      <c r="AT156" s="76">
        <v>0</v>
      </c>
      <c r="AU156" s="76">
        <v>0</v>
      </c>
      <c r="AV156" s="76">
        <v>0</v>
      </c>
      <c r="AW156" s="76">
        <v>0</v>
      </c>
      <c r="AX156" s="76">
        <v>0</v>
      </c>
      <c r="AY156" s="76">
        <v>0</v>
      </c>
      <c r="AZ156" s="76">
        <v>0</v>
      </c>
      <c r="BA156" s="76">
        <v>0</v>
      </c>
      <c r="BB156" s="76">
        <v>0</v>
      </c>
      <c r="BC156" s="76">
        <v>0</v>
      </c>
      <c r="BD156" s="76">
        <v>0</v>
      </c>
      <c r="BE156" s="76">
        <v>0</v>
      </c>
      <c r="BF156" s="76">
        <v>0</v>
      </c>
    </row>
    <row r="157" spans="1:58" s="74" customFormat="1" ht="12">
      <c r="A157" s="134"/>
      <c r="B157" s="141" t="s">
        <v>343</v>
      </c>
      <c r="C157" s="141"/>
      <c r="D157" s="141"/>
      <c r="E157" s="118">
        <v>149</v>
      </c>
      <c r="F157" s="81">
        <v>0</v>
      </c>
      <c r="G157" s="81">
        <v>0</v>
      </c>
      <c r="H157" s="81">
        <v>0</v>
      </c>
      <c r="I157" s="81">
        <v>0</v>
      </c>
      <c r="J157" s="81">
        <v>0</v>
      </c>
      <c r="K157" s="81">
        <v>0</v>
      </c>
      <c r="L157" s="81">
        <v>0</v>
      </c>
      <c r="M157" s="81">
        <v>0</v>
      </c>
      <c r="N157" s="81">
        <v>0</v>
      </c>
      <c r="O157" s="81">
        <v>0</v>
      </c>
      <c r="P157" s="81">
        <v>0</v>
      </c>
      <c r="Q157" s="76">
        <v>0</v>
      </c>
      <c r="R157" s="76">
        <v>0</v>
      </c>
      <c r="S157" s="76">
        <v>0</v>
      </c>
      <c r="T157" s="76">
        <v>0</v>
      </c>
      <c r="U157" s="76">
        <v>0</v>
      </c>
      <c r="V157" s="76">
        <v>0</v>
      </c>
      <c r="W157" s="76">
        <v>0</v>
      </c>
      <c r="X157" s="76">
        <v>0</v>
      </c>
      <c r="Y157" s="76">
        <v>0</v>
      </c>
      <c r="Z157" s="76">
        <v>0</v>
      </c>
      <c r="AA157" s="76">
        <v>0</v>
      </c>
      <c r="AB157" s="76">
        <v>0</v>
      </c>
      <c r="AC157" s="76">
        <v>0</v>
      </c>
      <c r="AD157" s="76">
        <v>0</v>
      </c>
      <c r="AE157" s="76">
        <v>0</v>
      </c>
      <c r="AF157" s="76">
        <v>0</v>
      </c>
      <c r="AG157" s="76">
        <v>0</v>
      </c>
      <c r="AH157" s="76">
        <v>0</v>
      </c>
      <c r="AI157" s="76">
        <v>0</v>
      </c>
      <c r="AJ157" s="76">
        <v>0</v>
      </c>
      <c r="AK157" s="76">
        <v>0</v>
      </c>
      <c r="AL157" s="76">
        <v>0</v>
      </c>
      <c r="AM157" s="76">
        <v>0</v>
      </c>
      <c r="AN157" s="76">
        <v>0</v>
      </c>
      <c r="AO157" s="76">
        <v>0</v>
      </c>
      <c r="AP157" s="76">
        <v>0</v>
      </c>
      <c r="AQ157" s="76">
        <v>0</v>
      </c>
      <c r="AR157" s="76">
        <v>0</v>
      </c>
      <c r="AS157" s="76">
        <v>0</v>
      </c>
      <c r="AT157" s="76">
        <v>0</v>
      </c>
      <c r="AU157" s="76">
        <v>0</v>
      </c>
      <c r="AV157" s="76">
        <v>0</v>
      </c>
      <c r="AW157" s="76">
        <v>0</v>
      </c>
      <c r="AX157" s="76">
        <v>0</v>
      </c>
      <c r="AY157" s="76">
        <v>0</v>
      </c>
      <c r="AZ157" s="76">
        <v>0</v>
      </c>
      <c r="BA157" s="76">
        <v>0</v>
      </c>
      <c r="BB157" s="76">
        <v>0</v>
      </c>
      <c r="BC157" s="76">
        <v>0</v>
      </c>
      <c r="BD157" s="76">
        <v>0</v>
      </c>
      <c r="BE157" s="76">
        <v>0</v>
      </c>
      <c r="BF157" s="76">
        <v>0</v>
      </c>
    </row>
    <row r="158" spans="1:58" s="74" customFormat="1" ht="12">
      <c r="A158" s="134"/>
      <c r="B158" s="141" t="s">
        <v>338</v>
      </c>
      <c r="C158" s="141"/>
      <c r="D158" s="141"/>
      <c r="E158" s="118">
        <v>150</v>
      </c>
      <c r="F158" s="81">
        <v>0</v>
      </c>
      <c r="G158" s="81">
        <v>0</v>
      </c>
      <c r="H158" s="81">
        <v>0</v>
      </c>
      <c r="I158" s="81">
        <v>0</v>
      </c>
      <c r="J158" s="81">
        <v>0</v>
      </c>
      <c r="K158" s="81">
        <v>0</v>
      </c>
      <c r="L158" s="81">
        <v>0</v>
      </c>
      <c r="M158" s="81">
        <v>0</v>
      </c>
      <c r="N158" s="81">
        <v>0</v>
      </c>
      <c r="O158" s="81">
        <v>0</v>
      </c>
      <c r="P158" s="81">
        <v>0</v>
      </c>
      <c r="Q158" s="76">
        <v>0</v>
      </c>
      <c r="R158" s="76">
        <v>0</v>
      </c>
      <c r="S158" s="76">
        <v>0</v>
      </c>
      <c r="T158" s="76">
        <v>0</v>
      </c>
      <c r="U158" s="76">
        <v>0</v>
      </c>
      <c r="V158" s="76">
        <v>0</v>
      </c>
      <c r="W158" s="76">
        <v>0</v>
      </c>
      <c r="X158" s="76">
        <v>0</v>
      </c>
      <c r="Y158" s="76">
        <v>0</v>
      </c>
      <c r="Z158" s="76">
        <v>0</v>
      </c>
      <c r="AA158" s="76">
        <v>0</v>
      </c>
      <c r="AB158" s="76">
        <v>0</v>
      </c>
      <c r="AC158" s="76">
        <v>0</v>
      </c>
      <c r="AD158" s="76">
        <v>0</v>
      </c>
      <c r="AE158" s="76">
        <v>0</v>
      </c>
      <c r="AF158" s="76">
        <v>0</v>
      </c>
      <c r="AG158" s="76">
        <v>0</v>
      </c>
      <c r="AH158" s="76">
        <v>0</v>
      </c>
      <c r="AI158" s="76">
        <v>0</v>
      </c>
      <c r="AJ158" s="76">
        <v>0</v>
      </c>
      <c r="AK158" s="76">
        <v>0</v>
      </c>
      <c r="AL158" s="76">
        <v>0</v>
      </c>
      <c r="AM158" s="76">
        <v>0</v>
      </c>
      <c r="AN158" s="76">
        <v>0</v>
      </c>
      <c r="AO158" s="76">
        <v>0</v>
      </c>
      <c r="AP158" s="76">
        <v>0</v>
      </c>
      <c r="AQ158" s="76">
        <v>0</v>
      </c>
      <c r="AR158" s="76">
        <v>0</v>
      </c>
      <c r="AS158" s="76">
        <v>0</v>
      </c>
      <c r="AT158" s="76">
        <v>0</v>
      </c>
      <c r="AU158" s="76">
        <v>0</v>
      </c>
      <c r="AV158" s="76">
        <v>0</v>
      </c>
      <c r="AW158" s="76">
        <v>0</v>
      </c>
      <c r="AX158" s="76">
        <v>0</v>
      </c>
      <c r="AY158" s="76">
        <v>0</v>
      </c>
      <c r="AZ158" s="76">
        <v>0</v>
      </c>
      <c r="BA158" s="76">
        <v>0</v>
      </c>
      <c r="BB158" s="76">
        <v>0</v>
      </c>
      <c r="BC158" s="76">
        <v>0</v>
      </c>
      <c r="BD158" s="76">
        <v>0</v>
      </c>
      <c r="BE158" s="76">
        <v>0</v>
      </c>
      <c r="BF158" s="76">
        <v>0</v>
      </c>
    </row>
    <row r="159" spans="1:58" s="74" customFormat="1" ht="12">
      <c r="A159" s="134"/>
      <c r="B159" s="149" t="s">
        <v>339</v>
      </c>
      <c r="C159" s="150"/>
      <c r="D159" s="151"/>
      <c r="E159" s="118">
        <v>151</v>
      </c>
      <c r="F159" s="81">
        <v>0</v>
      </c>
      <c r="G159" s="81">
        <v>0</v>
      </c>
      <c r="H159" s="81">
        <v>0</v>
      </c>
      <c r="I159" s="81">
        <v>0</v>
      </c>
      <c r="J159" s="81">
        <v>0</v>
      </c>
      <c r="K159" s="81">
        <v>0</v>
      </c>
      <c r="L159" s="81">
        <v>0</v>
      </c>
      <c r="M159" s="81">
        <v>0</v>
      </c>
      <c r="N159" s="81">
        <v>0</v>
      </c>
      <c r="O159" s="81">
        <v>0</v>
      </c>
      <c r="P159" s="81">
        <v>0</v>
      </c>
      <c r="Q159" s="76">
        <v>0</v>
      </c>
      <c r="R159" s="76">
        <v>0</v>
      </c>
      <c r="S159" s="76">
        <v>0</v>
      </c>
      <c r="T159" s="76">
        <v>0</v>
      </c>
      <c r="U159" s="76">
        <v>0</v>
      </c>
      <c r="V159" s="76">
        <v>0</v>
      </c>
      <c r="W159" s="76">
        <v>0</v>
      </c>
      <c r="X159" s="76">
        <v>0</v>
      </c>
      <c r="Y159" s="76">
        <v>0</v>
      </c>
      <c r="Z159" s="76">
        <v>0</v>
      </c>
      <c r="AA159" s="76">
        <v>0</v>
      </c>
      <c r="AB159" s="76">
        <v>0</v>
      </c>
      <c r="AC159" s="76">
        <v>0</v>
      </c>
      <c r="AD159" s="76">
        <v>0</v>
      </c>
      <c r="AE159" s="76">
        <v>0</v>
      </c>
      <c r="AF159" s="76">
        <v>0</v>
      </c>
      <c r="AG159" s="76">
        <v>0</v>
      </c>
      <c r="AH159" s="76">
        <v>0</v>
      </c>
      <c r="AI159" s="76">
        <v>0</v>
      </c>
      <c r="AJ159" s="76">
        <v>0</v>
      </c>
      <c r="AK159" s="76">
        <v>0</v>
      </c>
      <c r="AL159" s="76">
        <v>0</v>
      </c>
      <c r="AM159" s="76">
        <v>0</v>
      </c>
      <c r="AN159" s="76">
        <v>0</v>
      </c>
      <c r="AO159" s="76">
        <v>0</v>
      </c>
      <c r="AP159" s="76">
        <v>0</v>
      </c>
      <c r="AQ159" s="76">
        <v>0</v>
      </c>
      <c r="AR159" s="76">
        <v>0</v>
      </c>
      <c r="AS159" s="76">
        <v>0</v>
      </c>
      <c r="AT159" s="76">
        <v>0</v>
      </c>
      <c r="AU159" s="76">
        <v>0</v>
      </c>
      <c r="AV159" s="76">
        <v>0</v>
      </c>
      <c r="AW159" s="76">
        <v>0</v>
      </c>
      <c r="AX159" s="76">
        <v>0</v>
      </c>
      <c r="AY159" s="76">
        <v>0</v>
      </c>
      <c r="AZ159" s="76">
        <v>0</v>
      </c>
      <c r="BA159" s="76">
        <v>0</v>
      </c>
      <c r="BB159" s="76">
        <v>0</v>
      </c>
      <c r="BC159" s="76">
        <v>0</v>
      </c>
      <c r="BD159" s="76">
        <v>0</v>
      </c>
      <c r="BE159" s="76">
        <v>0</v>
      </c>
      <c r="BF159" s="76">
        <v>0</v>
      </c>
    </row>
    <row r="160" spans="1:58" s="74" customFormat="1" ht="12">
      <c r="A160" s="134"/>
      <c r="B160" s="149" t="s">
        <v>340</v>
      </c>
      <c r="C160" s="150"/>
      <c r="D160" s="151"/>
      <c r="E160" s="118">
        <v>152</v>
      </c>
      <c r="F160" s="81">
        <v>5</v>
      </c>
      <c r="G160" s="81">
        <v>0</v>
      </c>
      <c r="H160" s="81">
        <v>0</v>
      </c>
      <c r="I160" s="81">
        <v>0</v>
      </c>
      <c r="J160" s="81">
        <v>16</v>
      </c>
      <c r="K160" s="81">
        <v>1</v>
      </c>
      <c r="L160" s="81">
        <v>2</v>
      </c>
      <c r="M160" s="81">
        <v>0</v>
      </c>
      <c r="N160" s="81">
        <v>12</v>
      </c>
      <c r="O160" s="81">
        <v>1</v>
      </c>
      <c r="P160" s="81">
        <v>0</v>
      </c>
      <c r="Q160" s="76">
        <v>0</v>
      </c>
      <c r="R160" s="76">
        <v>0</v>
      </c>
      <c r="S160" s="76">
        <v>8</v>
      </c>
      <c r="T160" s="76">
        <v>0</v>
      </c>
      <c r="U160" s="76">
        <v>7</v>
      </c>
      <c r="V160" s="76">
        <v>1</v>
      </c>
      <c r="W160" s="76">
        <v>0</v>
      </c>
      <c r="X160" s="76">
        <v>0</v>
      </c>
      <c r="Y160" s="76">
        <v>0</v>
      </c>
      <c r="Z160" s="76">
        <v>0</v>
      </c>
      <c r="AA160" s="76">
        <v>0</v>
      </c>
      <c r="AB160" s="76">
        <v>0</v>
      </c>
      <c r="AC160" s="76">
        <v>1</v>
      </c>
      <c r="AD160" s="76">
        <v>0</v>
      </c>
      <c r="AE160" s="76">
        <v>0</v>
      </c>
      <c r="AF160" s="76">
        <v>1</v>
      </c>
      <c r="AG160" s="76">
        <v>0</v>
      </c>
      <c r="AH160" s="76">
        <v>2</v>
      </c>
      <c r="AI160" s="76">
        <v>11</v>
      </c>
      <c r="AJ160" s="76">
        <v>0</v>
      </c>
      <c r="AK160" s="76">
        <v>0</v>
      </c>
      <c r="AL160" s="76">
        <v>4</v>
      </c>
      <c r="AM160" s="76">
        <v>0</v>
      </c>
      <c r="AN160" s="76">
        <v>2</v>
      </c>
      <c r="AO160" s="76">
        <v>0</v>
      </c>
      <c r="AP160" s="76">
        <v>0</v>
      </c>
      <c r="AQ160" s="76">
        <v>0</v>
      </c>
      <c r="AR160" s="76">
        <v>1</v>
      </c>
      <c r="AS160" s="76">
        <v>1401320</v>
      </c>
      <c r="AT160" s="76">
        <v>0</v>
      </c>
      <c r="AU160" s="76">
        <v>0</v>
      </c>
      <c r="AV160" s="76">
        <v>0</v>
      </c>
      <c r="AW160" s="76">
        <v>0</v>
      </c>
      <c r="AX160" s="76">
        <v>0</v>
      </c>
      <c r="AY160" s="76">
        <v>0</v>
      </c>
      <c r="AZ160" s="76">
        <v>0</v>
      </c>
      <c r="BA160" s="76">
        <v>0</v>
      </c>
      <c r="BB160" s="76">
        <v>10</v>
      </c>
      <c r="BC160" s="76">
        <v>0</v>
      </c>
      <c r="BD160" s="76">
        <v>0</v>
      </c>
      <c r="BE160" s="76">
        <v>0</v>
      </c>
      <c r="BF160" s="76">
        <v>2</v>
      </c>
    </row>
    <row r="161" spans="1:58" s="74" customFormat="1" ht="15.75" customHeight="1">
      <c r="A161" s="134"/>
      <c r="B161" s="146" t="s">
        <v>72</v>
      </c>
      <c r="C161" s="144" t="s">
        <v>342</v>
      </c>
      <c r="D161" s="145"/>
      <c r="E161" s="118">
        <v>153</v>
      </c>
      <c r="F161" s="81">
        <v>0</v>
      </c>
      <c r="G161" s="81">
        <v>0</v>
      </c>
      <c r="H161" s="81">
        <v>0</v>
      </c>
      <c r="I161" s="81">
        <v>0</v>
      </c>
      <c r="J161" s="81">
        <v>1</v>
      </c>
      <c r="K161" s="81">
        <v>0</v>
      </c>
      <c r="L161" s="81">
        <v>0</v>
      </c>
      <c r="M161" s="81">
        <v>0</v>
      </c>
      <c r="N161" s="81">
        <v>1</v>
      </c>
      <c r="O161" s="81">
        <v>0</v>
      </c>
      <c r="P161" s="81">
        <v>0</v>
      </c>
      <c r="Q161" s="76">
        <v>0</v>
      </c>
      <c r="R161" s="76">
        <v>0</v>
      </c>
      <c r="S161" s="76">
        <v>0</v>
      </c>
      <c r="T161" s="76">
        <v>0</v>
      </c>
      <c r="U161" s="76">
        <v>0</v>
      </c>
      <c r="V161" s="76">
        <v>0</v>
      </c>
      <c r="W161" s="76">
        <v>0</v>
      </c>
      <c r="X161" s="76">
        <v>0</v>
      </c>
      <c r="Y161" s="76">
        <v>0</v>
      </c>
      <c r="Z161" s="76">
        <v>0</v>
      </c>
      <c r="AA161" s="76">
        <v>0</v>
      </c>
      <c r="AB161" s="76">
        <v>0</v>
      </c>
      <c r="AC161" s="76">
        <v>1</v>
      </c>
      <c r="AD161" s="76">
        <v>0</v>
      </c>
      <c r="AE161" s="76">
        <v>0</v>
      </c>
      <c r="AF161" s="76">
        <v>1</v>
      </c>
      <c r="AG161" s="76">
        <v>0</v>
      </c>
      <c r="AH161" s="76">
        <v>0</v>
      </c>
      <c r="AI161" s="76">
        <v>1</v>
      </c>
      <c r="AJ161" s="76">
        <v>0</v>
      </c>
      <c r="AK161" s="76">
        <v>0</v>
      </c>
      <c r="AL161" s="76">
        <v>0</v>
      </c>
      <c r="AM161" s="76">
        <v>0</v>
      </c>
      <c r="AN161" s="76">
        <v>0</v>
      </c>
      <c r="AO161" s="76">
        <v>0</v>
      </c>
      <c r="AP161" s="76">
        <v>0</v>
      </c>
      <c r="AQ161" s="76">
        <v>0</v>
      </c>
      <c r="AR161" s="76">
        <v>0</v>
      </c>
      <c r="AS161" s="76">
        <v>0</v>
      </c>
      <c r="AT161" s="76">
        <v>0</v>
      </c>
      <c r="AU161" s="76">
        <v>0</v>
      </c>
      <c r="AV161" s="76">
        <v>0</v>
      </c>
      <c r="AW161" s="76">
        <v>0</v>
      </c>
      <c r="AX161" s="76">
        <v>0</v>
      </c>
      <c r="AY161" s="76">
        <v>0</v>
      </c>
      <c r="AZ161" s="76">
        <v>0</v>
      </c>
      <c r="BA161" s="76">
        <v>0</v>
      </c>
      <c r="BB161" s="76">
        <v>1</v>
      </c>
      <c r="BC161" s="76">
        <v>0</v>
      </c>
      <c r="BD161" s="76">
        <v>0</v>
      </c>
      <c r="BE161" s="76">
        <v>0</v>
      </c>
      <c r="BF161" s="76">
        <v>0</v>
      </c>
    </row>
    <row r="162" spans="1:58" s="74" customFormat="1" ht="15" customHeight="1">
      <c r="A162" s="134"/>
      <c r="B162" s="148"/>
      <c r="C162" s="144" t="s">
        <v>341</v>
      </c>
      <c r="D162" s="145"/>
      <c r="E162" s="118">
        <v>154</v>
      </c>
      <c r="F162" s="81">
        <v>5</v>
      </c>
      <c r="G162" s="81">
        <v>0</v>
      </c>
      <c r="H162" s="81">
        <v>0</v>
      </c>
      <c r="I162" s="81">
        <v>0</v>
      </c>
      <c r="J162" s="81">
        <v>12</v>
      </c>
      <c r="K162" s="81">
        <v>1</v>
      </c>
      <c r="L162" s="81">
        <v>0</v>
      </c>
      <c r="M162" s="81">
        <v>0</v>
      </c>
      <c r="N162" s="81">
        <v>10</v>
      </c>
      <c r="O162" s="81">
        <v>1</v>
      </c>
      <c r="P162" s="81">
        <v>0</v>
      </c>
      <c r="Q162" s="76">
        <v>0</v>
      </c>
      <c r="R162" s="76">
        <v>0</v>
      </c>
      <c r="S162" s="76">
        <v>8</v>
      </c>
      <c r="T162" s="76">
        <v>0</v>
      </c>
      <c r="U162" s="76">
        <v>7</v>
      </c>
      <c r="V162" s="76">
        <v>1</v>
      </c>
      <c r="W162" s="76">
        <v>0</v>
      </c>
      <c r="X162" s="76">
        <v>0</v>
      </c>
      <c r="Y162" s="76">
        <v>0</v>
      </c>
      <c r="Z162" s="76">
        <v>0</v>
      </c>
      <c r="AA162" s="76">
        <v>0</v>
      </c>
      <c r="AB162" s="76">
        <v>0</v>
      </c>
      <c r="AC162" s="76">
        <v>0</v>
      </c>
      <c r="AD162" s="76">
        <v>0</v>
      </c>
      <c r="AE162" s="76">
        <v>0</v>
      </c>
      <c r="AF162" s="76">
        <v>0</v>
      </c>
      <c r="AG162" s="76">
        <v>0</v>
      </c>
      <c r="AH162" s="76">
        <v>1</v>
      </c>
      <c r="AI162" s="76">
        <v>9</v>
      </c>
      <c r="AJ162" s="76">
        <v>0</v>
      </c>
      <c r="AK162" s="76">
        <v>0</v>
      </c>
      <c r="AL162" s="76">
        <v>4</v>
      </c>
      <c r="AM162" s="76">
        <v>0</v>
      </c>
      <c r="AN162" s="76">
        <v>2</v>
      </c>
      <c r="AO162" s="76">
        <v>0</v>
      </c>
      <c r="AP162" s="76">
        <v>0</v>
      </c>
      <c r="AQ162" s="76">
        <v>0</v>
      </c>
      <c r="AR162" s="76">
        <v>1</v>
      </c>
      <c r="AS162" s="76">
        <v>1401320</v>
      </c>
      <c r="AT162" s="76">
        <v>0</v>
      </c>
      <c r="AU162" s="76">
        <v>0</v>
      </c>
      <c r="AV162" s="76">
        <v>0</v>
      </c>
      <c r="AW162" s="76">
        <v>0</v>
      </c>
      <c r="AX162" s="76">
        <v>0</v>
      </c>
      <c r="AY162" s="76">
        <v>0</v>
      </c>
      <c r="AZ162" s="76">
        <v>0</v>
      </c>
      <c r="BA162" s="76">
        <v>0</v>
      </c>
      <c r="BB162" s="76">
        <v>9</v>
      </c>
      <c r="BC162" s="76">
        <v>0</v>
      </c>
      <c r="BD162" s="76">
        <v>0</v>
      </c>
      <c r="BE162" s="76">
        <v>0</v>
      </c>
      <c r="BF162" s="76">
        <v>2</v>
      </c>
    </row>
    <row r="163" spans="1:58" s="74" customFormat="1" ht="12">
      <c r="A163" s="134"/>
      <c r="B163" s="142" t="s">
        <v>161</v>
      </c>
      <c r="C163" s="142"/>
      <c r="D163" s="142"/>
      <c r="E163" s="118">
        <v>155</v>
      </c>
      <c r="F163" s="75">
        <v>2</v>
      </c>
      <c r="G163" s="76">
        <v>0</v>
      </c>
      <c r="H163" s="76">
        <v>0</v>
      </c>
      <c r="I163" s="76">
        <v>5</v>
      </c>
      <c r="J163" s="76">
        <v>13</v>
      </c>
      <c r="K163" s="76">
        <v>0</v>
      </c>
      <c r="L163" s="76">
        <v>0</v>
      </c>
      <c r="M163" s="76">
        <v>0</v>
      </c>
      <c r="N163" s="76">
        <v>18</v>
      </c>
      <c r="O163" s="76">
        <v>0</v>
      </c>
      <c r="P163" s="76">
        <v>0</v>
      </c>
      <c r="Q163" s="76">
        <v>0</v>
      </c>
      <c r="R163" s="76">
        <v>0</v>
      </c>
      <c r="S163" s="76">
        <v>16</v>
      </c>
      <c r="T163" s="76">
        <v>0</v>
      </c>
      <c r="U163" s="76">
        <v>14</v>
      </c>
      <c r="V163" s="76">
        <v>2</v>
      </c>
      <c r="W163" s="76">
        <v>0</v>
      </c>
      <c r="X163" s="76">
        <v>0</v>
      </c>
      <c r="Y163" s="76">
        <v>0</v>
      </c>
      <c r="Z163" s="76">
        <v>0</v>
      </c>
      <c r="AA163" s="76">
        <v>0</v>
      </c>
      <c r="AB163" s="76">
        <v>0</v>
      </c>
      <c r="AC163" s="76">
        <v>1</v>
      </c>
      <c r="AD163" s="76">
        <v>0</v>
      </c>
      <c r="AE163" s="76">
        <v>0</v>
      </c>
      <c r="AF163" s="76">
        <v>0</v>
      </c>
      <c r="AG163" s="76">
        <v>0</v>
      </c>
      <c r="AH163" s="76">
        <v>0</v>
      </c>
      <c r="AI163" s="76">
        <v>17</v>
      </c>
      <c r="AJ163" s="76">
        <v>0</v>
      </c>
      <c r="AK163" s="76">
        <v>0</v>
      </c>
      <c r="AL163" s="76">
        <v>3</v>
      </c>
      <c r="AM163" s="76">
        <v>0</v>
      </c>
      <c r="AN163" s="76">
        <v>0</v>
      </c>
      <c r="AO163" s="76">
        <v>0</v>
      </c>
      <c r="AP163" s="76">
        <v>0</v>
      </c>
      <c r="AQ163" s="76">
        <v>0</v>
      </c>
      <c r="AR163" s="76">
        <v>16</v>
      </c>
      <c r="AS163" s="76">
        <v>1135</v>
      </c>
      <c r="AT163" s="76">
        <v>0</v>
      </c>
      <c r="AU163" s="76">
        <v>0</v>
      </c>
      <c r="AV163" s="76">
        <v>0</v>
      </c>
      <c r="AW163" s="76">
        <v>0</v>
      </c>
      <c r="AX163" s="76">
        <v>0</v>
      </c>
      <c r="AY163" s="76">
        <v>0</v>
      </c>
      <c r="AZ163" s="76">
        <v>0</v>
      </c>
      <c r="BA163" s="76">
        <v>0</v>
      </c>
      <c r="BB163" s="76">
        <v>17</v>
      </c>
      <c r="BC163" s="76">
        <v>0</v>
      </c>
      <c r="BD163" s="76">
        <v>0</v>
      </c>
      <c r="BE163" s="76">
        <v>0</v>
      </c>
      <c r="BF163" s="76">
        <v>0</v>
      </c>
    </row>
    <row r="164" spans="1:58" s="74" customFormat="1" ht="12">
      <c r="A164" s="134"/>
      <c r="B164" s="141" t="s">
        <v>162</v>
      </c>
      <c r="C164" s="141"/>
      <c r="D164" s="141"/>
      <c r="E164" s="118">
        <v>156</v>
      </c>
      <c r="F164" s="75">
        <v>1346</v>
      </c>
      <c r="G164" s="76">
        <v>321</v>
      </c>
      <c r="H164" s="76">
        <v>0</v>
      </c>
      <c r="I164" s="76">
        <v>89</v>
      </c>
      <c r="J164" s="76">
        <v>9887</v>
      </c>
      <c r="K164" s="76">
        <v>24</v>
      </c>
      <c r="L164" s="76">
        <v>233</v>
      </c>
      <c r="M164" s="76">
        <v>2</v>
      </c>
      <c r="N164" s="76">
        <v>9614</v>
      </c>
      <c r="O164" s="76">
        <v>103</v>
      </c>
      <c r="P164" s="76">
        <v>0</v>
      </c>
      <c r="Q164" s="76">
        <v>0</v>
      </c>
      <c r="R164" s="76">
        <v>0</v>
      </c>
      <c r="S164" s="76">
        <v>7479</v>
      </c>
      <c r="T164" s="76">
        <v>0</v>
      </c>
      <c r="U164" s="76">
        <v>6793</v>
      </c>
      <c r="V164" s="76">
        <v>686</v>
      </c>
      <c r="W164" s="76">
        <v>0</v>
      </c>
      <c r="X164" s="76">
        <v>0</v>
      </c>
      <c r="Y164" s="76">
        <v>0</v>
      </c>
      <c r="Z164" s="76">
        <v>0</v>
      </c>
      <c r="AA164" s="76">
        <v>116</v>
      </c>
      <c r="AB164" s="76">
        <v>83</v>
      </c>
      <c r="AC164" s="76">
        <v>1174</v>
      </c>
      <c r="AD164" s="76">
        <v>250</v>
      </c>
      <c r="AE164" s="76">
        <v>88</v>
      </c>
      <c r="AF164" s="76">
        <v>774</v>
      </c>
      <c r="AG164" s="76">
        <v>7</v>
      </c>
      <c r="AH164" s="76">
        <v>527</v>
      </c>
      <c r="AI164" s="76">
        <v>9263</v>
      </c>
      <c r="AJ164" s="76">
        <v>4305</v>
      </c>
      <c r="AK164" s="76">
        <v>0</v>
      </c>
      <c r="AL164" s="76">
        <v>1885</v>
      </c>
      <c r="AM164" s="76">
        <v>29</v>
      </c>
      <c r="AN164" s="76">
        <v>133</v>
      </c>
      <c r="AO164" s="76">
        <v>24</v>
      </c>
      <c r="AP164" s="76">
        <v>0</v>
      </c>
      <c r="AQ164" s="76">
        <v>19</v>
      </c>
      <c r="AR164" s="76">
        <v>655</v>
      </c>
      <c r="AS164" s="76">
        <v>4070163412.197</v>
      </c>
      <c r="AT164" s="76">
        <v>0</v>
      </c>
      <c r="AU164" s="76">
        <v>0</v>
      </c>
      <c r="AV164" s="76">
        <v>0</v>
      </c>
      <c r="AW164" s="76">
        <v>0</v>
      </c>
      <c r="AX164" s="76">
        <v>2</v>
      </c>
      <c r="AY164" s="76">
        <v>276575</v>
      </c>
      <c r="AZ164" s="76">
        <v>0</v>
      </c>
      <c r="BA164" s="76">
        <v>0</v>
      </c>
      <c r="BB164" s="76">
        <v>4832</v>
      </c>
      <c r="BC164" s="76">
        <v>0</v>
      </c>
      <c r="BD164" s="76">
        <v>91</v>
      </c>
      <c r="BE164" s="76">
        <v>327</v>
      </c>
      <c r="BF164" s="76">
        <v>2296</v>
      </c>
    </row>
    <row r="165" spans="1:58" s="74" customFormat="1" ht="12">
      <c r="A165" s="134"/>
      <c r="B165" s="116" t="s">
        <v>55</v>
      </c>
      <c r="C165" s="142" t="s">
        <v>70</v>
      </c>
      <c r="D165" s="142"/>
      <c r="E165" s="118">
        <v>157</v>
      </c>
      <c r="F165" s="75">
        <v>1</v>
      </c>
      <c r="G165" s="76">
        <v>0</v>
      </c>
      <c r="H165" s="76">
        <v>0</v>
      </c>
      <c r="I165" s="76">
        <v>0</v>
      </c>
      <c r="J165" s="76">
        <v>14</v>
      </c>
      <c r="K165" s="76">
        <v>0</v>
      </c>
      <c r="L165" s="76">
        <v>1</v>
      </c>
      <c r="M165" s="76">
        <v>0</v>
      </c>
      <c r="N165" s="76">
        <v>13</v>
      </c>
      <c r="O165" s="76">
        <v>0</v>
      </c>
      <c r="P165" s="76">
        <v>0</v>
      </c>
      <c r="Q165" s="76">
        <v>0</v>
      </c>
      <c r="R165" s="76">
        <v>0</v>
      </c>
      <c r="S165" s="76">
        <v>4</v>
      </c>
      <c r="T165" s="76">
        <v>0</v>
      </c>
      <c r="U165" s="76">
        <v>4</v>
      </c>
      <c r="V165" s="76">
        <v>0</v>
      </c>
      <c r="W165" s="76">
        <v>0</v>
      </c>
      <c r="X165" s="76">
        <v>0</v>
      </c>
      <c r="Y165" s="76">
        <v>0</v>
      </c>
      <c r="Z165" s="76">
        <v>0</v>
      </c>
      <c r="AA165" s="76">
        <v>0</v>
      </c>
      <c r="AB165" s="76">
        <v>0</v>
      </c>
      <c r="AC165" s="76">
        <v>2</v>
      </c>
      <c r="AD165" s="76">
        <v>0</v>
      </c>
      <c r="AE165" s="76">
        <v>1</v>
      </c>
      <c r="AF165" s="76">
        <v>0</v>
      </c>
      <c r="AG165" s="76">
        <v>0</v>
      </c>
      <c r="AH165" s="76">
        <v>1</v>
      </c>
      <c r="AI165" s="76">
        <v>7</v>
      </c>
      <c r="AJ165" s="76">
        <v>0</v>
      </c>
      <c r="AK165" s="76">
        <v>0</v>
      </c>
      <c r="AL165" s="76">
        <v>6</v>
      </c>
      <c r="AM165" s="76">
        <v>1</v>
      </c>
      <c r="AN165" s="76">
        <v>1</v>
      </c>
      <c r="AO165" s="76">
        <v>0</v>
      </c>
      <c r="AP165" s="76">
        <v>0</v>
      </c>
      <c r="AQ165" s="76">
        <v>0</v>
      </c>
      <c r="AR165" s="76">
        <v>0</v>
      </c>
      <c r="AS165" s="76">
        <v>681</v>
      </c>
      <c r="AT165" s="76">
        <v>0</v>
      </c>
      <c r="AU165" s="76">
        <v>0</v>
      </c>
      <c r="AV165" s="76">
        <v>0</v>
      </c>
      <c r="AW165" s="76">
        <v>0</v>
      </c>
      <c r="AX165" s="76">
        <v>0</v>
      </c>
      <c r="AY165" s="76">
        <v>0</v>
      </c>
      <c r="AZ165" s="76">
        <v>0</v>
      </c>
      <c r="BA165" s="76">
        <v>0</v>
      </c>
      <c r="BB165" s="76">
        <v>7</v>
      </c>
      <c r="BC165" s="76">
        <v>0</v>
      </c>
      <c r="BD165" s="76">
        <v>0</v>
      </c>
      <c r="BE165" s="76">
        <v>1</v>
      </c>
      <c r="BF165" s="76">
        <v>3</v>
      </c>
    </row>
    <row r="166" spans="1:58" s="74" customFormat="1" ht="38.25" customHeight="1">
      <c r="A166" s="134" t="s">
        <v>79</v>
      </c>
      <c r="B166" s="142" t="s">
        <v>163</v>
      </c>
      <c r="C166" s="142"/>
      <c r="D166" s="142"/>
      <c r="E166" s="118">
        <v>158</v>
      </c>
      <c r="F166" s="75">
        <v>0</v>
      </c>
      <c r="G166" s="76">
        <v>0</v>
      </c>
      <c r="H166" s="76">
        <v>0</v>
      </c>
      <c r="I166" s="76">
        <v>0</v>
      </c>
      <c r="J166" s="76">
        <v>0</v>
      </c>
      <c r="K166" s="76">
        <v>0</v>
      </c>
      <c r="L166" s="76">
        <v>0</v>
      </c>
      <c r="M166" s="76">
        <v>0</v>
      </c>
      <c r="N166" s="76">
        <v>0</v>
      </c>
      <c r="O166" s="76">
        <v>0</v>
      </c>
      <c r="P166" s="76">
        <v>0</v>
      </c>
      <c r="Q166" s="76">
        <v>0</v>
      </c>
      <c r="R166" s="76">
        <v>0</v>
      </c>
      <c r="S166" s="76">
        <v>0</v>
      </c>
      <c r="T166" s="76">
        <v>0</v>
      </c>
      <c r="U166" s="76">
        <v>0</v>
      </c>
      <c r="V166" s="76">
        <v>0</v>
      </c>
      <c r="W166" s="76">
        <v>0</v>
      </c>
      <c r="X166" s="76">
        <v>0</v>
      </c>
      <c r="Y166" s="76">
        <v>0</v>
      </c>
      <c r="Z166" s="76">
        <v>0</v>
      </c>
      <c r="AA166" s="76">
        <v>0</v>
      </c>
      <c r="AB166" s="76">
        <v>0</v>
      </c>
      <c r="AC166" s="76">
        <v>0</v>
      </c>
      <c r="AD166" s="76">
        <v>0</v>
      </c>
      <c r="AE166" s="76">
        <v>0</v>
      </c>
      <c r="AF166" s="76">
        <v>0</v>
      </c>
      <c r="AG166" s="76">
        <v>0</v>
      </c>
      <c r="AH166" s="76">
        <v>0</v>
      </c>
      <c r="AI166" s="76">
        <v>0</v>
      </c>
      <c r="AJ166" s="76">
        <v>0</v>
      </c>
      <c r="AK166" s="76">
        <v>0</v>
      </c>
      <c r="AL166" s="76">
        <v>0</v>
      </c>
      <c r="AM166" s="76">
        <v>0</v>
      </c>
      <c r="AN166" s="76">
        <v>0</v>
      </c>
      <c r="AO166" s="76">
        <v>0</v>
      </c>
      <c r="AP166" s="76">
        <v>0</v>
      </c>
      <c r="AQ166" s="76">
        <v>0</v>
      </c>
      <c r="AR166" s="76">
        <v>0</v>
      </c>
      <c r="AS166" s="76">
        <v>0</v>
      </c>
      <c r="AT166" s="76">
        <v>0</v>
      </c>
      <c r="AU166" s="76">
        <v>0</v>
      </c>
      <c r="AV166" s="76">
        <v>0</v>
      </c>
      <c r="AW166" s="76">
        <v>0</v>
      </c>
      <c r="AX166" s="76">
        <v>0</v>
      </c>
      <c r="AY166" s="76">
        <v>0</v>
      </c>
      <c r="AZ166" s="76">
        <v>0</v>
      </c>
      <c r="BA166" s="76">
        <v>0</v>
      </c>
      <c r="BB166" s="76">
        <v>0</v>
      </c>
      <c r="BC166" s="76">
        <v>0</v>
      </c>
      <c r="BD166" s="76">
        <v>0</v>
      </c>
      <c r="BE166" s="76">
        <v>0</v>
      </c>
      <c r="BF166" s="76">
        <v>0</v>
      </c>
    </row>
    <row r="167" spans="1:58" s="74" customFormat="1" ht="52.5" customHeight="1">
      <c r="A167" s="134"/>
      <c r="B167" s="142" t="s">
        <v>277</v>
      </c>
      <c r="C167" s="142"/>
      <c r="D167" s="142"/>
      <c r="E167" s="118">
        <v>159</v>
      </c>
      <c r="F167" s="75">
        <v>0</v>
      </c>
      <c r="G167" s="76">
        <v>0</v>
      </c>
      <c r="H167" s="76">
        <v>0</v>
      </c>
      <c r="I167" s="76">
        <v>0</v>
      </c>
      <c r="J167" s="76">
        <v>0</v>
      </c>
      <c r="K167" s="76">
        <v>0</v>
      </c>
      <c r="L167" s="76">
        <v>0</v>
      </c>
      <c r="M167" s="76">
        <v>0</v>
      </c>
      <c r="N167" s="76">
        <v>0</v>
      </c>
      <c r="O167" s="76">
        <v>0</v>
      </c>
      <c r="P167" s="76">
        <v>0</v>
      </c>
      <c r="Q167" s="76">
        <v>0</v>
      </c>
      <c r="R167" s="76">
        <v>0</v>
      </c>
      <c r="S167" s="76">
        <v>0</v>
      </c>
      <c r="T167" s="76">
        <v>0</v>
      </c>
      <c r="U167" s="76">
        <v>0</v>
      </c>
      <c r="V167" s="76">
        <v>0</v>
      </c>
      <c r="W167" s="76">
        <v>0</v>
      </c>
      <c r="X167" s="76">
        <v>0</v>
      </c>
      <c r="Y167" s="76">
        <v>0</v>
      </c>
      <c r="Z167" s="76">
        <v>0</v>
      </c>
      <c r="AA167" s="76">
        <v>0</v>
      </c>
      <c r="AB167" s="76">
        <v>0</v>
      </c>
      <c r="AC167" s="76">
        <v>0</v>
      </c>
      <c r="AD167" s="76">
        <v>0</v>
      </c>
      <c r="AE167" s="76">
        <v>0</v>
      </c>
      <c r="AF167" s="76">
        <v>0</v>
      </c>
      <c r="AG167" s="76">
        <v>0</v>
      </c>
      <c r="AH167" s="76">
        <v>0</v>
      </c>
      <c r="AI167" s="76">
        <v>0</v>
      </c>
      <c r="AJ167" s="76">
        <v>0</v>
      </c>
      <c r="AK167" s="76">
        <v>0</v>
      </c>
      <c r="AL167" s="76">
        <v>0</v>
      </c>
      <c r="AM167" s="76">
        <v>0</v>
      </c>
      <c r="AN167" s="76">
        <v>0</v>
      </c>
      <c r="AO167" s="76">
        <v>0</v>
      </c>
      <c r="AP167" s="76">
        <v>0</v>
      </c>
      <c r="AQ167" s="76">
        <v>0</v>
      </c>
      <c r="AR167" s="76">
        <v>0</v>
      </c>
      <c r="AS167" s="76">
        <v>0</v>
      </c>
      <c r="AT167" s="76">
        <v>0</v>
      </c>
      <c r="AU167" s="76">
        <v>0</v>
      </c>
      <c r="AV167" s="76">
        <v>0</v>
      </c>
      <c r="AW167" s="76">
        <v>0</v>
      </c>
      <c r="AX167" s="76">
        <v>0</v>
      </c>
      <c r="AY167" s="76">
        <v>0</v>
      </c>
      <c r="AZ167" s="76">
        <v>0</v>
      </c>
      <c r="BA167" s="76">
        <v>0</v>
      </c>
      <c r="BB167" s="76">
        <v>0</v>
      </c>
      <c r="BC167" s="76">
        <v>0</v>
      </c>
      <c r="BD167" s="76">
        <v>0</v>
      </c>
      <c r="BE167" s="76">
        <v>0</v>
      </c>
      <c r="BF167" s="76">
        <v>0</v>
      </c>
    </row>
    <row r="168" spans="1:58" s="74" customFormat="1" ht="57.75" customHeight="1">
      <c r="A168" s="134"/>
      <c r="B168" s="142" t="s">
        <v>164</v>
      </c>
      <c r="C168" s="142"/>
      <c r="D168" s="142"/>
      <c r="E168" s="118">
        <v>160</v>
      </c>
      <c r="F168" s="75">
        <v>45</v>
      </c>
      <c r="G168" s="76">
        <v>3</v>
      </c>
      <c r="H168" s="76">
        <v>0</v>
      </c>
      <c r="I168" s="76">
        <v>7</v>
      </c>
      <c r="J168" s="76">
        <v>307</v>
      </c>
      <c r="K168" s="76">
        <v>8</v>
      </c>
      <c r="L168" s="76">
        <v>29</v>
      </c>
      <c r="M168" s="76">
        <v>0</v>
      </c>
      <c r="N168" s="76">
        <v>271</v>
      </c>
      <c r="O168" s="76">
        <v>6</v>
      </c>
      <c r="P168" s="76">
        <v>0</v>
      </c>
      <c r="Q168" s="76">
        <v>0</v>
      </c>
      <c r="R168" s="76">
        <v>0</v>
      </c>
      <c r="S168" s="76">
        <v>169</v>
      </c>
      <c r="T168" s="76">
        <v>0</v>
      </c>
      <c r="U168" s="76">
        <v>88</v>
      </c>
      <c r="V168" s="76">
        <v>81</v>
      </c>
      <c r="W168" s="76">
        <v>0</v>
      </c>
      <c r="X168" s="76">
        <v>0</v>
      </c>
      <c r="Y168" s="76">
        <v>0</v>
      </c>
      <c r="Z168" s="76">
        <v>0</v>
      </c>
      <c r="AA168" s="76">
        <v>0</v>
      </c>
      <c r="AB168" s="76">
        <v>3</v>
      </c>
      <c r="AC168" s="76">
        <v>30</v>
      </c>
      <c r="AD168" s="76">
        <v>17</v>
      </c>
      <c r="AE168" s="76">
        <v>0</v>
      </c>
      <c r="AF168" s="76">
        <v>2</v>
      </c>
      <c r="AG168" s="76">
        <v>0</v>
      </c>
      <c r="AH168" s="76">
        <v>60</v>
      </c>
      <c r="AI168" s="76">
        <v>262</v>
      </c>
      <c r="AJ168" s="76">
        <v>0</v>
      </c>
      <c r="AK168" s="76">
        <v>0</v>
      </c>
      <c r="AL168" s="76">
        <v>48</v>
      </c>
      <c r="AM168" s="76">
        <v>0</v>
      </c>
      <c r="AN168" s="76">
        <v>9</v>
      </c>
      <c r="AO168" s="76">
        <v>7</v>
      </c>
      <c r="AP168" s="76">
        <v>0</v>
      </c>
      <c r="AQ168" s="76">
        <v>4</v>
      </c>
      <c r="AR168" s="76">
        <v>149</v>
      </c>
      <c r="AS168" s="76">
        <v>295082.5</v>
      </c>
      <c r="AT168" s="76">
        <v>0</v>
      </c>
      <c r="AU168" s="76">
        <v>0</v>
      </c>
      <c r="AV168" s="76">
        <v>0</v>
      </c>
      <c r="AW168" s="76">
        <v>0</v>
      </c>
      <c r="AX168" s="76">
        <v>0</v>
      </c>
      <c r="AY168" s="76">
        <v>0</v>
      </c>
      <c r="AZ168" s="76">
        <v>0</v>
      </c>
      <c r="BA168" s="76">
        <v>0</v>
      </c>
      <c r="BB168" s="76">
        <v>254</v>
      </c>
      <c r="BC168" s="76">
        <v>0</v>
      </c>
      <c r="BD168" s="76">
        <v>1</v>
      </c>
      <c r="BE168" s="76">
        <v>0</v>
      </c>
      <c r="BF168" s="76">
        <v>67</v>
      </c>
    </row>
    <row r="169" spans="1:58" s="74" customFormat="1" ht="19.5" customHeight="1">
      <c r="A169" s="134"/>
      <c r="B169" s="143" t="s">
        <v>72</v>
      </c>
      <c r="C169" s="142" t="s">
        <v>80</v>
      </c>
      <c r="D169" s="142"/>
      <c r="E169" s="118">
        <v>161</v>
      </c>
      <c r="F169" s="75">
        <v>15</v>
      </c>
      <c r="G169" s="76">
        <v>2</v>
      </c>
      <c r="H169" s="76">
        <v>0</v>
      </c>
      <c r="I169" s="76">
        <v>0</v>
      </c>
      <c r="J169" s="76">
        <v>154</v>
      </c>
      <c r="K169" s="76">
        <v>1</v>
      </c>
      <c r="L169" s="76">
        <v>15</v>
      </c>
      <c r="M169" s="76">
        <v>0</v>
      </c>
      <c r="N169" s="76">
        <v>135</v>
      </c>
      <c r="O169" s="76">
        <v>3</v>
      </c>
      <c r="P169" s="76">
        <v>0</v>
      </c>
      <c r="Q169" s="76">
        <v>0</v>
      </c>
      <c r="R169" s="76">
        <v>0</v>
      </c>
      <c r="S169" s="76">
        <v>78</v>
      </c>
      <c r="T169" s="76">
        <v>0</v>
      </c>
      <c r="U169" s="76">
        <v>35</v>
      </c>
      <c r="V169" s="76">
        <v>43</v>
      </c>
      <c r="W169" s="76">
        <v>0</v>
      </c>
      <c r="X169" s="76">
        <v>0</v>
      </c>
      <c r="Y169" s="76">
        <v>0</v>
      </c>
      <c r="Z169" s="76">
        <v>0</v>
      </c>
      <c r="AA169" s="76">
        <v>0</v>
      </c>
      <c r="AB169" s="76">
        <v>2</v>
      </c>
      <c r="AC169" s="76">
        <v>17</v>
      </c>
      <c r="AD169" s="76">
        <v>11</v>
      </c>
      <c r="AE169" s="76">
        <v>0</v>
      </c>
      <c r="AF169" s="76">
        <v>2</v>
      </c>
      <c r="AG169" s="76">
        <v>0</v>
      </c>
      <c r="AH169" s="76">
        <v>30</v>
      </c>
      <c r="AI169" s="76">
        <v>127</v>
      </c>
      <c r="AJ169" s="76">
        <v>0</v>
      </c>
      <c r="AK169" s="76">
        <v>0</v>
      </c>
      <c r="AL169" s="76">
        <v>23</v>
      </c>
      <c r="AM169" s="76">
        <v>0</v>
      </c>
      <c r="AN169" s="76">
        <v>2</v>
      </c>
      <c r="AO169" s="76">
        <v>3</v>
      </c>
      <c r="AP169" s="76">
        <v>0</v>
      </c>
      <c r="AQ169" s="76">
        <v>1</v>
      </c>
      <c r="AR169" s="76">
        <v>29</v>
      </c>
      <c r="AS169" s="76">
        <v>172496</v>
      </c>
      <c r="AT169" s="76">
        <v>0</v>
      </c>
      <c r="AU169" s="76">
        <v>0</v>
      </c>
      <c r="AV169" s="76">
        <v>0</v>
      </c>
      <c r="AW169" s="76">
        <v>0</v>
      </c>
      <c r="AX169" s="76">
        <v>0</v>
      </c>
      <c r="AY169" s="76">
        <v>0</v>
      </c>
      <c r="AZ169" s="76">
        <v>0</v>
      </c>
      <c r="BA169" s="76">
        <v>0</v>
      </c>
      <c r="BB169" s="76">
        <v>124</v>
      </c>
      <c r="BC169" s="76">
        <v>0</v>
      </c>
      <c r="BD169" s="76">
        <v>1</v>
      </c>
      <c r="BE169" s="76">
        <v>0</v>
      </c>
      <c r="BF169" s="76">
        <v>35</v>
      </c>
    </row>
    <row r="170" spans="1:58" s="74" customFormat="1" ht="24.75" customHeight="1">
      <c r="A170" s="134"/>
      <c r="B170" s="143"/>
      <c r="C170" s="85" t="s">
        <v>12</v>
      </c>
      <c r="D170" s="116" t="s">
        <v>245</v>
      </c>
      <c r="E170" s="118">
        <v>162</v>
      </c>
      <c r="F170" s="75">
        <v>12</v>
      </c>
      <c r="G170" s="76">
        <v>2</v>
      </c>
      <c r="H170" s="76">
        <v>0</v>
      </c>
      <c r="I170" s="76">
        <v>0</v>
      </c>
      <c r="J170" s="76">
        <v>125</v>
      </c>
      <c r="K170" s="76">
        <v>1</v>
      </c>
      <c r="L170" s="76">
        <v>12</v>
      </c>
      <c r="M170" s="76">
        <v>0</v>
      </c>
      <c r="N170" s="76">
        <v>109</v>
      </c>
      <c r="O170" s="76">
        <v>3</v>
      </c>
      <c r="P170" s="76">
        <v>0</v>
      </c>
      <c r="Q170" s="76">
        <v>0</v>
      </c>
      <c r="R170" s="76">
        <v>0</v>
      </c>
      <c r="S170" s="76">
        <v>65</v>
      </c>
      <c r="T170" s="76">
        <v>0</v>
      </c>
      <c r="U170" s="76">
        <v>29</v>
      </c>
      <c r="V170" s="76">
        <v>36</v>
      </c>
      <c r="W170" s="76">
        <v>0</v>
      </c>
      <c r="X170" s="76">
        <v>0</v>
      </c>
      <c r="Y170" s="76">
        <v>0</v>
      </c>
      <c r="Z170" s="76">
        <v>0</v>
      </c>
      <c r="AA170" s="76">
        <v>0</v>
      </c>
      <c r="AB170" s="76">
        <v>2</v>
      </c>
      <c r="AC170" s="76">
        <v>12</v>
      </c>
      <c r="AD170" s="76">
        <v>6</v>
      </c>
      <c r="AE170" s="76">
        <v>0</v>
      </c>
      <c r="AF170" s="76">
        <v>2</v>
      </c>
      <c r="AG170" s="76">
        <v>0</v>
      </c>
      <c r="AH170" s="76">
        <v>21</v>
      </c>
      <c r="AI170" s="76">
        <v>100</v>
      </c>
      <c r="AJ170" s="76">
        <v>0</v>
      </c>
      <c r="AK170" s="76">
        <v>0</v>
      </c>
      <c r="AL170" s="76">
        <v>21</v>
      </c>
      <c r="AM170" s="76">
        <v>0</v>
      </c>
      <c r="AN170" s="76">
        <v>2</v>
      </c>
      <c r="AO170" s="76">
        <v>1</v>
      </c>
      <c r="AP170" s="76">
        <v>0</v>
      </c>
      <c r="AQ170" s="76">
        <v>0</v>
      </c>
      <c r="AR170" s="76">
        <v>7</v>
      </c>
      <c r="AS170" s="76">
        <v>172496</v>
      </c>
      <c r="AT170" s="76">
        <v>0</v>
      </c>
      <c r="AU170" s="76">
        <v>0</v>
      </c>
      <c r="AV170" s="76">
        <v>0</v>
      </c>
      <c r="AW170" s="76">
        <v>0</v>
      </c>
      <c r="AX170" s="76">
        <v>0</v>
      </c>
      <c r="AY170" s="76">
        <v>0</v>
      </c>
      <c r="AZ170" s="76">
        <v>0</v>
      </c>
      <c r="BA170" s="76">
        <v>0</v>
      </c>
      <c r="BB170" s="76">
        <v>99</v>
      </c>
      <c r="BC170" s="76">
        <v>0</v>
      </c>
      <c r="BD170" s="76">
        <v>1</v>
      </c>
      <c r="BE170" s="76">
        <v>0</v>
      </c>
      <c r="BF170" s="76">
        <v>34</v>
      </c>
    </row>
    <row r="171" spans="1:58" s="74" customFormat="1" ht="27" customHeight="1">
      <c r="A171" s="134"/>
      <c r="B171" s="143"/>
      <c r="C171" s="142" t="s">
        <v>278</v>
      </c>
      <c r="D171" s="142"/>
      <c r="E171" s="118">
        <v>163</v>
      </c>
      <c r="F171" s="75">
        <v>8</v>
      </c>
      <c r="G171" s="76">
        <v>0</v>
      </c>
      <c r="H171" s="76">
        <v>0</v>
      </c>
      <c r="I171" s="76">
        <v>2</v>
      </c>
      <c r="J171" s="76">
        <v>21</v>
      </c>
      <c r="K171" s="76">
        <v>1</v>
      </c>
      <c r="L171" s="76">
        <v>2</v>
      </c>
      <c r="M171" s="76">
        <v>0</v>
      </c>
      <c r="N171" s="76">
        <v>20</v>
      </c>
      <c r="O171" s="76">
        <v>0</v>
      </c>
      <c r="P171" s="76">
        <v>0</v>
      </c>
      <c r="Q171" s="76">
        <v>0</v>
      </c>
      <c r="R171" s="76">
        <v>0</v>
      </c>
      <c r="S171" s="76">
        <v>14</v>
      </c>
      <c r="T171" s="76">
        <v>0</v>
      </c>
      <c r="U171" s="76">
        <v>3</v>
      </c>
      <c r="V171" s="76">
        <v>11</v>
      </c>
      <c r="W171" s="76">
        <v>0</v>
      </c>
      <c r="X171" s="76">
        <v>0</v>
      </c>
      <c r="Y171" s="76">
        <v>0</v>
      </c>
      <c r="Z171" s="76">
        <v>0</v>
      </c>
      <c r="AA171" s="76">
        <v>0</v>
      </c>
      <c r="AB171" s="76">
        <v>0</v>
      </c>
      <c r="AC171" s="76">
        <v>5</v>
      </c>
      <c r="AD171" s="76">
        <v>0</v>
      </c>
      <c r="AE171" s="76">
        <v>0</v>
      </c>
      <c r="AF171" s="76">
        <v>0</v>
      </c>
      <c r="AG171" s="76">
        <v>0</v>
      </c>
      <c r="AH171" s="76">
        <v>5</v>
      </c>
      <c r="AI171" s="76">
        <v>24</v>
      </c>
      <c r="AJ171" s="76">
        <v>0</v>
      </c>
      <c r="AK171" s="76">
        <v>0</v>
      </c>
      <c r="AL171" s="76">
        <v>3</v>
      </c>
      <c r="AM171" s="76">
        <v>0</v>
      </c>
      <c r="AN171" s="76">
        <v>1</v>
      </c>
      <c r="AO171" s="76">
        <v>1</v>
      </c>
      <c r="AP171" s="76">
        <v>0</v>
      </c>
      <c r="AQ171" s="76">
        <v>0</v>
      </c>
      <c r="AR171" s="76">
        <v>23</v>
      </c>
      <c r="AS171" s="76">
        <v>10605</v>
      </c>
      <c r="AT171" s="76">
        <v>0</v>
      </c>
      <c r="AU171" s="76">
        <v>0</v>
      </c>
      <c r="AV171" s="76">
        <v>0</v>
      </c>
      <c r="AW171" s="76">
        <v>0</v>
      </c>
      <c r="AX171" s="76">
        <v>0</v>
      </c>
      <c r="AY171" s="76">
        <v>0</v>
      </c>
      <c r="AZ171" s="76">
        <v>0</v>
      </c>
      <c r="BA171" s="76">
        <v>0</v>
      </c>
      <c r="BB171" s="76">
        <v>24</v>
      </c>
      <c r="BC171" s="76">
        <v>0</v>
      </c>
      <c r="BD171" s="76">
        <v>0</v>
      </c>
      <c r="BE171" s="76">
        <v>0</v>
      </c>
      <c r="BF171" s="76">
        <v>4</v>
      </c>
    </row>
    <row r="172" spans="1:58" s="74" customFormat="1" ht="23.25" customHeight="1">
      <c r="A172" s="134"/>
      <c r="B172" s="143"/>
      <c r="C172" s="143" t="s">
        <v>12</v>
      </c>
      <c r="D172" s="116" t="s">
        <v>246</v>
      </c>
      <c r="E172" s="118">
        <v>164</v>
      </c>
      <c r="F172" s="75">
        <v>5</v>
      </c>
      <c r="G172" s="76">
        <v>0</v>
      </c>
      <c r="H172" s="76">
        <v>0</v>
      </c>
      <c r="I172" s="76">
        <v>1</v>
      </c>
      <c r="J172" s="76">
        <v>13</v>
      </c>
      <c r="K172" s="76">
        <v>0</v>
      </c>
      <c r="L172" s="76">
        <v>0</v>
      </c>
      <c r="M172" s="76">
        <v>0</v>
      </c>
      <c r="N172" s="76">
        <v>14</v>
      </c>
      <c r="O172" s="76">
        <v>0</v>
      </c>
      <c r="P172" s="76">
        <v>0</v>
      </c>
      <c r="Q172" s="76">
        <v>0</v>
      </c>
      <c r="R172" s="76">
        <v>0</v>
      </c>
      <c r="S172" s="76">
        <v>11</v>
      </c>
      <c r="T172" s="76">
        <v>0</v>
      </c>
      <c r="U172" s="76">
        <v>3</v>
      </c>
      <c r="V172" s="76">
        <v>8</v>
      </c>
      <c r="W172" s="76">
        <v>0</v>
      </c>
      <c r="X172" s="76">
        <v>0</v>
      </c>
      <c r="Y172" s="76">
        <v>0</v>
      </c>
      <c r="Z172" s="76">
        <v>0</v>
      </c>
      <c r="AA172" s="76">
        <v>0</v>
      </c>
      <c r="AB172" s="76">
        <v>0</v>
      </c>
      <c r="AC172" s="76">
        <v>4</v>
      </c>
      <c r="AD172" s="76">
        <v>0</v>
      </c>
      <c r="AE172" s="76">
        <v>0</v>
      </c>
      <c r="AF172" s="76">
        <v>0</v>
      </c>
      <c r="AG172" s="76">
        <v>0</v>
      </c>
      <c r="AH172" s="76">
        <v>2</v>
      </c>
      <c r="AI172" s="76">
        <v>17</v>
      </c>
      <c r="AJ172" s="76">
        <v>0</v>
      </c>
      <c r="AK172" s="76">
        <v>0</v>
      </c>
      <c r="AL172" s="76">
        <v>1</v>
      </c>
      <c r="AM172" s="76">
        <v>0</v>
      </c>
      <c r="AN172" s="76">
        <v>1</v>
      </c>
      <c r="AO172" s="76">
        <v>1</v>
      </c>
      <c r="AP172" s="76">
        <v>0</v>
      </c>
      <c r="AQ172" s="76">
        <v>0</v>
      </c>
      <c r="AR172" s="76">
        <v>16</v>
      </c>
      <c r="AS172" s="76">
        <v>10605</v>
      </c>
      <c r="AT172" s="76">
        <v>0</v>
      </c>
      <c r="AU172" s="76">
        <v>0</v>
      </c>
      <c r="AV172" s="76">
        <v>0</v>
      </c>
      <c r="AW172" s="76">
        <v>0</v>
      </c>
      <c r="AX172" s="76">
        <v>0</v>
      </c>
      <c r="AY172" s="76">
        <v>0</v>
      </c>
      <c r="AZ172" s="76">
        <v>0</v>
      </c>
      <c r="BA172" s="76">
        <v>0</v>
      </c>
      <c r="BB172" s="76">
        <v>17</v>
      </c>
      <c r="BC172" s="76">
        <v>0</v>
      </c>
      <c r="BD172" s="76">
        <v>0</v>
      </c>
      <c r="BE172" s="76">
        <v>0</v>
      </c>
      <c r="BF172" s="76">
        <v>0</v>
      </c>
    </row>
    <row r="173" spans="1:58" s="74" customFormat="1" ht="12">
      <c r="A173" s="134"/>
      <c r="B173" s="143"/>
      <c r="C173" s="143"/>
      <c r="D173" s="116" t="s">
        <v>247</v>
      </c>
      <c r="E173" s="118">
        <v>165</v>
      </c>
      <c r="F173" s="75">
        <v>0</v>
      </c>
      <c r="G173" s="76">
        <v>0</v>
      </c>
      <c r="H173" s="76">
        <v>0</v>
      </c>
      <c r="I173" s="76">
        <v>0</v>
      </c>
      <c r="J173" s="76">
        <v>4</v>
      </c>
      <c r="K173" s="76">
        <v>0</v>
      </c>
      <c r="L173" s="76">
        <v>1</v>
      </c>
      <c r="M173" s="76">
        <v>0</v>
      </c>
      <c r="N173" s="76">
        <v>3</v>
      </c>
      <c r="O173" s="76">
        <v>0</v>
      </c>
      <c r="P173" s="76">
        <v>0</v>
      </c>
      <c r="Q173" s="76">
        <v>0</v>
      </c>
      <c r="R173" s="76">
        <v>0</v>
      </c>
      <c r="S173" s="76">
        <v>2</v>
      </c>
      <c r="T173" s="76">
        <v>0</v>
      </c>
      <c r="U173" s="76">
        <v>0</v>
      </c>
      <c r="V173" s="76">
        <v>2</v>
      </c>
      <c r="W173" s="76">
        <v>0</v>
      </c>
      <c r="X173" s="76">
        <v>0</v>
      </c>
      <c r="Y173" s="76">
        <v>0</v>
      </c>
      <c r="Z173" s="76">
        <v>0</v>
      </c>
      <c r="AA173" s="76">
        <v>0</v>
      </c>
      <c r="AB173" s="76">
        <v>0</v>
      </c>
      <c r="AC173" s="76">
        <v>1</v>
      </c>
      <c r="AD173" s="76">
        <v>0</v>
      </c>
      <c r="AE173" s="76">
        <v>0</v>
      </c>
      <c r="AF173" s="76">
        <v>0</v>
      </c>
      <c r="AG173" s="76">
        <v>0</v>
      </c>
      <c r="AH173" s="76">
        <v>0</v>
      </c>
      <c r="AI173" s="76">
        <v>3</v>
      </c>
      <c r="AJ173" s="76">
        <v>0</v>
      </c>
      <c r="AK173" s="76">
        <v>0</v>
      </c>
      <c r="AL173" s="76">
        <v>0</v>
      </c>
      <c r="AM173" s="76">
        <v>0</v>
      </c>
      <c r="AN173" s="76">
        <v>0</v>
      </c>
      <c r="AO173" s="76">
        <v>0</v>
      </c>
      <c r="AP173" s="76">
        <v>0</v>
      </c>
      <c r="AQ173" s="76">
        <v>0</v>
      </c>
      <c r="AR173" s="76">
        <v>3</v>
      </c>
      <c r="AS173" s="76">
        <v>0</v>
      </c>
      <c r="AT173" s="76">
        <v>0</v>
      </c>
      <c r="AU173" s="76">
        <v>0</v>
      </c>
      <c r="AV173" s="76">
        <v>0</v>
      </c>
      <c r="AW173" s="76">
        <v>0</v>
      </c>
      <c r="AX173" s="76">
        <v>0</v>
      </c>
      <c r="AY173" s="76">
        <v>0</v>
      </c>
      <c r="AZ173" s="76">
        <v>0</v>
      </c>
      <c r="BA173" s="76">
        <v>0</v>
      </c>
      <c r="BB173" s="76">
        <v>3</v>
      </c>
      <c r="BC173" s="76">
        <v>0</v>
      </c>
      <c r="BD173" s="76">
        <v>0</v>
      </c>
      <c r="BE173" s="76">
        <v>0</v>
      </c>
      <c r="BF173" s="76">
        <v>2</v>
      </c>
    </row>
    <row r="174" spans="1:58" s="74" customFormat="1" ht="16.5" customHeight="1">
      <c r="A174" s="134"/>
      <c r="B174" s="143"/>
      <c r="C174" s="143"/>
      <c r="D174" s="116" t="s">
        <v>248</v>
      </c>
      <c r="E174" s="118">
        <v>166</v>
      </c>
      <c r="F174" s="75">
        <v>3</v>
      </c>
      <c r="G174" s="76">
        <v>0</v>
      </c>
      <c r="H174" s="76">
        <v>0</v>
      </c>
      <c r="I174" s="76">
        <v>1</v>
      </c>
      <c r="J174" s="76">
        <v>4</v>
      </c>
      <c r="K174" s="76">
        <v>1</v>
      </c>
      <c r="L174" s="76">
        <v>1</v>
      </c>
      <c r="M174" s="76">
        <v>0</v>
      </c>
      <c r="N174" s="76">
        <v>3</v>
      </c>
      <c r="O174" s="76">
        <v>0</v>
      </c>
      <c r="P174" s="76">
        <v>0</v>
      </c>
      <c r="Q174" s="76">
        <v>0</v>
      </c>
      <c r="R174" s="76">
        <v>0</v>
      </c>
      <c r="S174" s="76">
        <v>1</v>
      </c>
      <c r="T174" s="76">
        <v>0</v>
      </c>
      <c r="U174" s="76">
        <v>0</v>
      </c>
      <c r="V174" s="76">
        <v>1</v>
      </c>
      <c r="W174" s="76">
        <v>0</v>
      </c>
      <c r="X174" s="76">
        <v>0</v>
      </c>
      <c r="Y174" s="76">
        <v>0</v>
      </c>
      <c r="Z174" s="76">
        <v>0</v>
      </c>
      <c r="AA174" s="76">
        <v>0</v>
      </c>
      <c r="AB174" s="76">
        <v>0</v>
      </c>
      <c r="AC174" s="76">
        <v>0</v>
      </c>
      <c r="AD174" s="76">
        <v>0</v>
      </c>
      <c r="AE174" s="76">
        <v>0</v>
      </c>
      <c r="AF174" s="76">
        <v>0</v>
      </c>
      <c r="AG174" s="76">
        <v>0</v>
      </c>
      <c r="AH174" s="76">
        <v>3</v>
      </c>
      <c r="AI174" s="76">
        <v>4</v>
      </c>
      <c r="AJ174" s="76">
        <v>0</v>
      </c>
      <c r="AK174" s="76">
        <v>0</v>
      </c>
      <c r="AL174" s="76">
        <v>2</v>
      </c>
      <c r="AM174" s="76">
        <v>0</v>
      </c>
      <c r="AN174" s="76">
        <v>0</v>
      </c>
      <c r="AO174" s="76">
        <v>0</v>
      </c>
      <c r="AP174" s="76">
        <v>0</v>
      </c>
      <c r="AQ174" s="76">
        <v>0</v>
      </c>
      <c r="AR174" s="76">
        <v>4</v>
      </c>
      <c r="AS174" s="76">
        <v>0</v>
      </c>
      <c r="AT174" s="76">
        <v>0</v>
      </c>
      <c r="AU174" s="76">
        <v>0</v>
      </c>
      <c r="AV174" s="76">
        <v>0</v>
      </c>
      <c r="AW174" s="76">
        <v>0</v>
      </c>
      <c r="AX174" s="76">
        <v>0</v>
      </c>
      <c r="AY174" s="76">
        <v>0</v>
      </c>
      <c r="AZ174" s="76">
        <v>0</v>
      </c>
      <c r="BA174" s="76">
        <v>0</v>
      </c>
      <c r="BB174" s="76">
        <v>4</v>
      </c>
      <c r="BC174" s="76">
        <v>0</v>
      </c>
      <c r="BD174" s="76">
        <v>0</v>
      </c>
      <c r="BE174" s="76">
        <v>0</v>
      </c>
      <c r="BF174" s="76">
        <v>2</v>
      </c>
    </row>
    <row r="175" spans="1:58" s="74" customFormat="1" ht="29.25" customHeight="1">
      <c r="A175" s="134"/>
      <c r="B175" s="143"/>
      <c r="C175" s="142" t="s">
        <v>274</v>
      </c>
      <c r="D175" s="142"/>
      <c r="E175" s="118">
        <v>167</v>
      </c>
      <c r="F175" s="75">
        <v>0</v>
      </c>
      <c r="G175" s="76">
        <v>0</v>
      </c>
      <c r="H175" s="76">
        <v>0</v>
      </c>
      <c r="I175" s="76">
        <v>0</v>
      </c>
      <c r="J175" s="76">
        <v>1</v>
      </c>
      <c r="K175" s="76">
        <v>0</v>
      </c>
      <c r="L175" s="76">
        <v>0</v>
      </c>
      <c r="M175" s="76">
        <v>0</v>
      </c>
      <c r="N175" s="76">
        <v>1</v>
      </c>
      <c r="O175" s="76">
        <v>0</v>
      </c>
      <c r="P175" s="76">
        <v>0</v>
      </c>
      <c r="Q175" s="76">
        <v>0</v>
      </c>
      <c r="R175" s="76">
        <v>0</v>
      </c>
      <c r="S175" s="76">
        <v>0</v>
      </c>
      <c r="T175" s="76">
        <v>0</v>
      </c>
      <c r="U175" s="76">
        <v>0</v>
      </c>
      <c r="V175" s="76">
        <v>0</v>
      </c>
      <c r="W175" s="76">
        <v>0</v>
      </c>
      <c r="X175" s="76">
        <v>0</v>
      </c>
      <c r="Y175" s="76">
        <v>0</v>
      </c>
      <c r="Z175" s="76">
        <v>0</v>
      </c>
      <c r="AA175" s="76">
        <v>0</v>
      </c>
      <c r="AB175" s="76">
        <v>0</v>
      </c>
      <c r="AC175" s="76">
        <v>0</v>
      </c>
      <c r="AD175" s="76">
        <v>0</v>
      </c>
      <c r="AE175" s="76">
        <v>0</v>
      </c>
      <c r="AF175" s="76">
        <v>0</v>
      </c>
      <c r="AG175" s="76">
        <v>0</v>
      </c>
      <c r="AH175" s="76">
        <v>1</v>
      </c>
      <c r="AI175" s="76">
        <v>1</v>
      </c>
      <c r="AJ175" s="76">
        <v>0</v>
      </c>
      <c r="AK175" s="76">
        <v>0</v>
      </c>
      <c r="AL175" s="76">
        <v>0</v>
      </c>
      <c r="AM175" s="76">
        <v>0</v>
      </c>
      <c r="AN175" s="76">
        <v>0</v>
      </c>
      <c r="AO175" s="76">
        <v>0</v>
      </c>
      <c r="AP175" s="76">
        <v>0</v>
      </c>
      <c r="AQ175" s="76">
        <v>0</v>
      </c>
      <c r="AR175" s="76">
        <v>0</v>
      </c>
      <c r="AS175" s="76">
        <v>0</v>
      </c>
      <c r="AT175" s="76">
        <v>0</v>
      </c>
      <c r="AU175" s="76">
        <v>0</v>
      </c>
      <c r="AV175" s="76">
        <v>0</v>
      </c>
      <c r="AW175" s="76">
        <v>0</v>
      </c>
      <c r="AX175" s="76">
        <v>0</v>
      </c>
      <c r="AY175" s="76">
        <v>0</v>
      </c>
      <c r="AZ175" s="76">
        <v>0</v>
      </c>
      <c r="BA175" s="76">
        <v>0</v>
      </c>
      <c r="BB175" s="76">
        <v>1</v>
      </c>
      <c r="BC175" s="76">
        <v>0</v>
      </c>
      <c r="BD175" s="76">
        <v>0</v>
      </c>
      <c r="BE175" s="76">
        <v>0</v>
      </c>
      <c r="BF175" s="76">
        <v>0</v>
      </c>
    </row>
    <row r="176" spans="1:58" s="74" customFormat="1" ht="26.25" customHeight="1">
      <c r="A176" s="134"/>
      <c r="B176" s="143"/>
      <c r="C176" s="143" t="s">
        <v>12</v>
      </c>
      <c r="D176" s="116" t="s">
        <v>249</v>
      </c>
      <c r="E176" s="118">
        <v>168</v>
      </c>
      <c r="F176" s="75">
        <v>0</v>
      </c>
      <c r="G176" s="76">
        <v>0</v>
      </c>
      <c r="H176" s="76">
        <v>0</v>
      </c>
      <c r="I176" s="76">
        <v>0</v>
      </c>
      <c r="J176" s="76">
        <v>0</v>
      </c>
      <c r="K176" s="76">
        <v>0</v>
      </c>
      <c r="L176" s="76">
        <v>0</v>
      </c>
      <c r="M176" s="76">
        <v>0</v>
      </c>
      <c r="N176" s="76">
        <v>0</v>
      </c>
      <c r="O176" s="76">
        <v>0</v>
      </c>
      <c r="P176" s="76">
        <v>0</v>
      </c>
      <c r="Q176" s="76">
        <v>0</v>
      </c>
      <c r="R176" s="76">
        <v>0</v>
      </c>
      <c r="S176" s="76">
        <v>0</v>
      </c>
      <c r="T176" s="76">
        <v>0</v>
      </c>
      <c r="U176" s="76">
        <v>0</v>
      </c>
      <c r="V176" s="76">
        <v>0</v>
      </c>
      <c r="W176" s="76">
        <v>0</v>
      </c>
      <c r="X176" s="76">
        <v>0</v>
      </c>
      <c r="Y176" s="76">
        <v>0</v>
      </c>
      <c r="Z176" s="76">
        <v>0</v>
      </c>
      <c r="AA176" s="76">
        <v>0</v>
      </c>
      <c r="AB176" s="76">
        <v>0</v>
      </c>
      <c r="AC176" s="76">
        <v>0</v>
      </c>
      <c r="AD176" s="76">
        <v>0</v>
      </c>
      <c r="AE176" s="76">
        <v>0</v>
      </c>
      <c r="AF176" s="76">
        <v>0</v>
      </c>
      <c r="AG176" s="76">
        <v>0</v>
      </c>
      <c r="AH176" s="76">
        <v>0</v>
      </c>
      <c r="AI176" s="76">
        <v>0</v>
      </c>
      <c r="AJ176" s="76">
        <v>0</v>
      </c>
      <c r="AK176" s="76">
        <v>0</v>
      </c>
      <c r="AL176" s="76">
        <v>0</v>
      </c>
      <c r="AM176" s="76">
        <v>0</v>
      </c>
      <c r="AN176" s="76">
        <v>0</v>
      </c>
      <c r="AO176" s="76">
        <v>0</v>
      </c>
      <c r="AP176" s="76">
        <v>0</v>
      </c>
      <c r="AQ176" s="76">
        <v>0</v>
      </c>
      <c r="AR176" s="76">
        <v>0</v>
      </c>
      <c r="AS176" s="76">
        <v>0</v>
      </c>
      <c r="AT176" s="76">
        <v>0</v>
      </c>
      <c r="AU176" s="76">
        <v>0</v>
      </c>
      <c r="AV176" s="76">
        <v>0</v>
      </c>
      <c r="AW176" s="76">
        <v>0</v>
      </c>
      <c r="AX176" s="76">
        <v>0</v>
      </c>
      <c r="AY176" s="76">
        <v>0</v>
      </c>
      <c r="AZ176" s="76">
        <v>0</v>
      </c>
      <c r="BA176" s="76">
        <v>0</v>
      </c>
      <c r="BB176" s="76">
        <v>0</v>
      </c>
      <c r="BC176" s="76">
        <v>0</v>
      </c>
      <c r="BD176" s="76">
        <v>0</v>
      </c>
      <c r="BE176" s="76">
        <v>0</v>
      </c>
      <c r="BF176" s="76">
        <v>0</v>
      </c>
    </row>
    <row r="177" spans="1:58" s="74" customFormat="1" ht="12">
      <c r="A177" s="134"/>
      <c r="B177" s="143"/>
      <c r="C177" s="143"/>
      <c r="D177" s="116" t="s">
        <v>250</v>
      </c>
      <c r="E177" s="118">
        <v>169</v>
      </c>
      <c r="F177" s="75">
        <v>0</v>
      </c>
      <c r="G177" s="76">
        <v>0</v>
      </c>
      <c r="H177" s="76">
        <v>0</v>
      </c>
      <c r="I177" s="76">
        <v>0</v>
      </c>
      <c r="J177" s="76">
        <v>0</v>
      </c>
      <c r="K177" s="76">
        <v>0</v>
      </c>
      <c r="L177" s="76">
        <v>0</v>
      </c>
      <c r="M177" s="76">
        <v>0</v>
      </c>
      <c r="N177" s="76">
        <v>0</v>
      </c>
      <c r="O177" s="76">
        <v>0</v>
      </c>
      <c r="P177" s="76">
        <v>0</v>
      </c>
      <c r="Q177" s="76">
        <v>0</v>
      </c>
      <c r="R177" s="76">
        <v>0</v>
      </c>
      <c r="S177" s="76">
        <v>0</v>
      </c>
      <c r="T177" s="76">
        <v>0</v>
      </c>
      <c r="U177" s="76">
        <v>0</v>
      </c>
      <c r="V177" s="76">
        <v>0</v>
      </c>
      <c r="W177" s="76">
        <v>0</v>
      </c>
      <c r="X177" s="76">
        <v>0</v>
      </c>
      <c r="Y177" s="76">
        <v>0</v>
      </c>
      <c r="Z177" s="76">
        <v>0</v>
      </c>
      <c r="AA177" s="76">
        <v>0</v>
      </c>
      <c r="AB177" s="76">
        <v>0</v>
      </c>
      <c r="AC177" s="76">
        <v>0</v>
      </c>
      <c r="AD177" s="76">
        <v>0</v>
      </c>
      <c r="AE177" s="76">
        <v>0</v>
      </c>
      <c r="AF177" s="76">
        <v>0</v>
      </c>
      <c r="AG177" s="76">
        <v>0</v>
      </c>
      <c r="AH177" s="76">
        <v>0</v>
      </c>
      <c r="AI177" s="76">
        <v>0</v>
      </c>
      <c r="AJ177" s="76">
        <v>0</v>
      </c>
      <c r="AK177" s="76">
        <v>0</v>
      </c>
      <c r="AL177" s="76">
        <v>0</v>
      </c>
      <c r="AM177" s="76">
        <v>0</v>
      </c>
      <c r="AN177" s="76">
        <v>0</v>
      </c>
      <c r="AO177" s="76">
        <v>0</v>
      </c>
      <c r="AP177" s="76">
        <v>0</v>
      </c>
      <c r="AQ177" s="76">
        <v>0</v>
      </c>
      <c r="AR177" s="76">
        <v>0</v>
      </c>
      <c r="AS177" s="76">
        <v>0</v>
      </c>
      <c r="AT177" s="76">
        <v>0</v>
      </c>
      <c r="AU177" s="76">
        <v>0</v>
      </c>
      <c r="AV177" s="76">
        <v>0</v>
      </c>
      <c r="AW177" s="76">
        <v>0</v>
      </c>
      <c r="AX177" s="76">
        <v>0</v>
      </c>
      <c r="AY177" s="76">
        <v>0</v>
      </c>
      <c r="AZ177" s="76">
        <v>0</v>
      </c>
      <c r="BA177" s="76">
        <v>0</v>
      </c>
      <c r="BB177" s="76">
        <v>0</v>
      </c>
      <c r="BC177" s="76">
        <v>0</v>
      </c>
      <c r="BD177" s="76">
        <v>0</v>
      </c>
      <c r="BE177" s="76">
        <v>0</v>
      </c>
      <c r="BF177" s="76">
        <v>0</v>
      </c>
    </row>
    <row r="178" spans="1:58" s="74" customFormat="1" ht="29.25" customHeight="1">
      <c r="A178" s="134"/>
      <c r="B178" s="143"/>
      <c r="C178" s="143"/>
      <c r="D178" s="116" t="s">
        <v>251</v>
      </c>
      <c r="E178" s="118">
        <v>170</v>
      </c>
      <c r="F178" s="75">
        <v>0</v>
      </c>
      <c r="G178" s="76">
        <v>0</v>
      </c>
      <c r="H178" s="76">
        <v>0</v>
      </c>
      <c r="I178" s="76">
        <v>0</v>
      </c>
      <c r="J178" s="76">
        <v>1</v>
      </c>
      <c r="K178" s="76">
        <v>0</v>
      </c>
      <c r="L178" s="76">
        <v>0</v>
      </c>
      <c r="M178" s="76">
        <v>0</v>
      </c>
      <c r="N178" s="76">
        <v>1</v>
      </c>
      <c r="O178" s="76">
        <v>0</v>
      </c>
      <c r="P178" s="76">
        <v>0</v>
      </c>
      <c r="Q178" s="76">
        <v>0</v>
      </c>
      <c r="R178" s="76">
        <v>0</v>
      </c>
      <c r="S178" s="76">
        <v>0</v>
      </c>
      <c r="T178" s="76">
        <v>0</v>
      </c>
      <c r="U178" s="76">
        <v>0</v>
      </c>
      <c r="V178" s="76">
        <v>0</v>
      </c>
      <c r="W178" s="76">
        <v>0</v>
      </c>
      <c r="X178" s="76">
        <v>0</v>
      </c>
      <c r="Y178" s="76">
        <v>0</v>
      </c>
      <c r="Z178" s="76">
        <v>0</v>
      </c>
      <c r="AA178" s="76">
        <v>0</v>
      </c>
      <c r="AB178" s="76">
        <v>0</v>
      </c>
      <c r="AC178" s="76">
        <v>0</v>
      </c>
      <c r="AD178" s="76">
        <v>0</v>
      </c>
      <c r="AE178" s="76">
        <v>0</v>
      </c>
      <c r="AF178" s="76">
        <v>0</v>
      </c>
      <c r="AG178" s="76">
        <v>0</v>
      </c>
      <c r="AH178" s="76">
        <v>1</v>
      </c>
      <c r="AI178" s="76">
        <v>1</v>
      </c>
      <c r="AJ178" s="76">
        <v>0</v>
      </c>
      <c r="AK178" s="76">
        <v>0</v>
      </c>
      <c r="AL178" s="76">
        <v>0</v>
      </c>
      <c r="AM178" s="76">
        <v>0</v>
      </c>
      <c r="AN178" s="76">
        <v>0</v>
      </c>
      <c r="AO178" s="76">
        <v>0</v>
      </c>
      <c r="AP178" s="76">
        <v>0</v>
      </c>
      <c r="AQ178" s="76">
        <v>0</v>
      </c>
      <c r="AR178" s="76">
        <v>0</v>
      </c>
      <c r="AS178" s="76">
        <v>0</v>
      </c>
      <c r="AT178" s="76">
        <v>0</v>
      </c>
      <c r="AU178" s="76">
        <v>0</v>
      </c>
      <c r="AV178" s="76">
        <v>0</v>
      </c>
      <c r="AW178" s="76">
        <v>0</v>
      </c>
      <c r="AX178" s="76">
        <v>0</v>
      </c>
      <c r="AY178" s="76">
        <v>0</v>
      </c>
      <c r="AZ178" s="76">
        <v>0</v>
      </c>
      <c r="BA178" s="76">
        <v>0</v>
      </c>
      <c r="BB178" s="76">
        <v>1</v>
      </c>
      <c r="BC178" s="76">
        <v>0</v>
      </c>
      <c r="BD178" s="76">
        <v>0</v>
      </c>
      <c r="BE178" s="76">
        <v>0</v>
      </c>
      <c r="BF178" s="76">
        <v>0</v>
      </c>
    </row>
    <row r="179" spans="1:58" s="74" customFormat="1" ht="27" customHeight="1">
      <c r="A179" s="134"/>
      <c r="B179" s="143"/>
      <c r="C179" s="142" t="s">
        <v>275</v>
      </c>
      <c r="D179" s="142"/>
      <c r="E179" s="118">
        <v>171</v>
      </c>
      <c r="F179" s="75">
        <v>18</v>
      </c>
      <c r="G179" s="76">
        <v>1</v>
      </c>
      <c r="H179" s="76">
        <v>0</v>
      </c>
      <c r="I179" s="76">
        <v>5</v>
      </c>
      <c r="J179" s="76">
        <v>111</v>
      </c>
      <c r="K179" s="76">
        <v>4</v>
      </c>
      <c r="L179" s="76">
        <v>8</v>
      </c>
      <c r="M179" s="76">
        <v>0</v>
      </c>
      <c r="N179" s="76">
        <v>102</v>
      </c>
      <c r="O179" s="76">
        <v>2</v>
      </c>
      <c r="P179" s="76">
        <v>0</v>
      </c>
      <c r="Q179" s="76">
        <v>0</v>
      </c>
      <c r="R179" s="76">
        <v>0</v>
      </c>
      <c r="S179" s="76">
        <v>71</v>
      </c>
      <c r="T179" s="76">
        <v>0</v>
      </c>
      <c r="U179" s="76">
        <v>48</v>
      </c>
      <c r="V179" s="76">
        <v>23</v>
      </c>
      <c r="W179" s="76">
        <v>0</v>
      </c>
      <c r="X179" s="76">
        <v>0</v>
      </c>
      <c r="Y179" s="76">
        <v>0</v>
      </c>
      <c r="Z179" s="76">
        <v>0</v>
      </c>
      <c r="AA179" s="76">
        <v>0</v>
      </c>
      <c r="AB179" s="76">
        <v>0</v>
      </c>
      <c r="AC179" s="76">
        <v>7</v>
      </c>
      <c r="AD179" s="76">
        <v>5</v>
      </c>
      <c r="AE179" s="76">
        <v>0</v>
      </c>
      <c r="AF179" s="76">
        <v>0</v>
      </c>
      <c r="AG179" s="76">
        <v>0</v>
      </c>
      <c r="AH179" s="76">
        <v>19</v>
      </c>
      <c r="AI179" s="76">
        <v>97</v>
      </c>
      <c r="AJ179" s="76">
        <v>0</v>
      </c>
      <c r="AK179" s="76">
        <v>0</v>
      </c>
      <c r="AL179" s="76">
        <v>18</v>
      </c>
      <c r="AM179" s="76">
        <v>0</v>
      </c>
      <c r="AN179" s="76">
        <v>6</v>
      </c>
      <c r="AO179" s="76">
        <v>3</v>
      </c>
      <c r="AP179" s="76">
        <v>0</v>
      </c>
      <c r="AQ179" s="76">
        <v>3</v>
      </c>
      <c r="AR179" s="76">
        <v>86</v>
      </c>
      <c r="AS179" s="76">
        <v>111414</v>
      </c>
      <c r="AT179" s="76">
        <v>0</v>
      </c>
      <c r="AU179" s="76">
        <v>0</v>
      </c>
      <c r="AV179" s="76">
        <v>0</v>
      </c>
      <c r="AW179" s="76">
        <v>0</v>
      </c>
      <c r="AX179" s="76">
        <v>0</v>
      </c>
      <c r="AY179" s="76">
        <v>0</v>
      </c>
      <c r="AZ179" s="76">
        <v>0</v>
      </c>
      <c r="BA179" s="76">
        <v>0</v>
      </c>
      <c r="BB179" s="76">
        <v>93</v>
      </c>
      <c r="BC179" s="76">
        <v>0</v>
      </c>
      <c r="BD179" s="76">
        <v>0</v>
      </c>
      <c r="BE179" s="76">
        <v>0</v>
      </c>
      <c r="BF179" s="76">
        <v>23</v>
      </c>
    </row>
    <row r="180" spans="1:58" s="74" customFormat="1" ht="34.5" customHeight="1">
      <c r="A180" s="134"/>
      <c r="B180" s="143"/>
      <c r="C180" s="143" t="s">
        <v>12</v>
      </c>
      <c r="D180" s="114" t="s">
        <v>344</v>
      </c>
      <c r="E180" s="118">
        <v>172</v>
      </c>
      <c r="F180" s="75">
        <v>10</v>
      </c>
      <c r="G180" s="76">
        <v>0</v>
      </c>
      <c r="H180" s="76">
        <v>0</v>
      </c>
      <c r="I180" s="76">
        <v>1</v>
      </c>
      <c r="J180" s="76">
        <v>14</v>
      </c>
      <c r="K180" s="76">
        <v>0</v>
      </c>
      <c r="L180" s="76">
        <v>0</v>
      </c>
      <c r="M180" s="76">
        <v>0</v>
      </c>
      <c r="N180" s="76">
        <v>15</v>
      </c>
      <c r="O180" s="76">
        <v>0</v>
      </c>
      <c r="P180" s="76">
        <v>0</v>
      </c>
      <c r="Q180" s="76">
        <v>0</v>
      </c>
      <c r="R180" s="76">
        <v>0</v>
      </c>
      <c r="S180" s="76">
        <v>13</v>
      </c>
      <c r="T180" s="76">
        <v>0</v>
      </c>
      <c r="U180" s="76">
        <v>8</v>
      </c>
      <c r="V180" s="76">
        <v>5</v>
      </c>
      <c r="W180" s="76">
        <v>0</v>
      </c>
      <c r="X180" s="76">
        <v>0</v>
      </c>
      <c r="Y180" s="76">
        <v>0</v>
      </c>
      <c r="Z180" s="76">
        <v>0</v>
      </c>
      <c r="AA180" s="76">
        <v>0</v>
      </c>
      <c r="AB180" s="76">
        <v>0</v>
      </c>
      <c r="AC180" s="76">
        <v>1</v>
      </c>
      <c r="AD180" s="76">
        <v>0</v>
      </c>
      <c r="AE180" s="76">
        <v>0</v>
      </c>
      <c r="AF180" s="76">
        <v>0</v>
      </c>
      <c r="AG180" s="76">
        <v>0</v>
      </c>
      <c r="AH180" s="76">
        <v>4</v>
      </c>
      <c r="AI180" s="76">
        <v>18</v>
      </c>
      <c r="AJ180" s="76">
        <v>0</v>
      </c>
      <c r="AK180" s="76">
        <v>0</v>
      </c>
      <c r="AL180" s="76">
        <v>5</v>
      </c>
      <c r="AM180" s="76">
        <v>0</v>
      </c>
      <c r="AN180" s="76">
        <v>2</v>
      </c>
      <c r="AO180" s="76">
        <v>1</v>
      </c>
      <c r="AP180" s="76">
        <v>0</v>
      </c>
      <c r="AQ180" s="76">
        <v>1</v>
      </c>
      <c r="AR180" s="76">
        <v>16</v>
      </c>
      <c r="AS180" s="76">
        <v>1061</v>
      </c>
      <c r="AT180" s="76">
        <v>0</v>
      </c>
      <c r="AU180" s="76">
        <v>0</v>
      </c>
      <c r="AV180" s="76">
        <v>0</v>
      </c>
      <c r="AW180" s="76">
        <v>0</v>
      </c>
      <c r="AX180" s="76">
        <v>0</v>
      </c>
      <c r="AY180" s="76">
        <v>0</v>
      </c>
      <c r="AZ180" s="76">
        <v>0</v>
      </c>
      <c r="BA180" s="76">
        <v>0</v>
      </c>
      <c r="BB180" s="76">
        <v>18</v>
      </c>
      <c r="BC180" s="76">
        <v>0</v>
      </c>
      <c r="BD180" s="76">
        <v>0</v>
      </c>
      <c r="BE180" s="76">
        <v>0</v>
      </c>
      <c r="BF180" s="76">
        <v>4</v>
      </c>
    </row>
    <row r="181" spans="1:58" s="74" customFormat="1" ht="27" customHeight="1">
      <c r="A181" s="134"/>
      <c r="B181" s="143"/>
      <c r="C181" s="143"/>
      <c r="D181" s="114" t="s">
        <v>345</v>
      </c>
      <c r="E181" s="118">
        <v>173</v>
      </c>
      <c r="F181" s="75">
        <v>0</v>
      </c>
      <c r="G181" s="76">
        <v>0</v>
      </c>
      <c r="H181" s="76">
        <v>0</v>
      </c>
      <c r="I181" s="76">
        <v>0</v>
      </c>
      <c r="J181" s="76">
        <v>0</v>
      </c>
      <c r="K181" s="76">
        <v>0</v>
      </c>
      <c r="L181" s="76">
        <v>0</v>
      </c>
      <c r="M181" s="76">
        <v>0</v>
      </c>
      <c r="N181" s="76">
        <v>0</v>
      </c>
      <c r="O181" s="76">
        <v>0</v>
      </c>
      <c r="P181" s="76">
        <v>0</v>
      </c>
      <c r="Q181" s="76">
        <v>0</v>
      </c>
      <c r="R181" s="76">
        <v>0</v>
      </c>
      <c r="S181" s="76">
        <v>0</v>
      </c>
      <c r="T181" s="76">
        <v>0</v>
      </c>
      <c r="U181" s="76">
        <v>0</v>
      </c>
      <c r="V181" s="76">
        <v>0</v>
      </c>
      <c r="W181" s="76">
        <v>0</v>
      </c>
      <c r="X181" s="76">
        <v>0</v>
      </c>
      <c r="Y181" s="76">
        <v>0</v>
      </c>
      <c r="Z181" s="76">
        <v>0</v>
      </c>
      <c r="AA181" s="76">
        <v>0</v>
      </c>
      <c r="AB181" s="76">
        <v>0</v>
      </c>
      <c r="AC181" s="76">
        <v>0</v>
      </c>
      <c r="AD181" s="76">
        <v>0</v>
      </c>
      <c r="AE181" s="76">
        <v>0</v>
      </c>
      <c r="AF181" s="76">
        <v>0</v>
      </c>
      <c r="AG181" s="76">
        <v>0</v>
      </c>
      <c r="AH181" s="76">
        <v>0</v>
      </c>
      <c r="AI181" s="76">
        <v>0</v>
      </c>
      <c r="AJ181" s="76">
        <v>0</v>
      </c>
      <c r="AK181" s="76">
        <v>0</v>
      </c>
      <c r="AL181" s="76">
        <v>0</v>
      </c>
      <c r="AM181" s="76">
        <v>0</v>
      </c>
      <c r="AN181" s="76">
        <v>0</v>
      </c>
      <c r="AO181" s="76">
        <v>0</v>
      </c>
      <c r="AP181" s="76">
        <v>0</v>
      </c>
      <c r="AQ181" s="76">
        <v>0</v>
      </c>
      <c r="AR181" s="76">
        <v>0</v>
      </c>
      <c r="AS181" s="76">
        <v>0</v>
      </c>
      <c r="AT181" s="76">
        <v>0</v>
      </c>
      <c r="AU181" s="76">
        <v>0</v>
      </c>
      <c r="AV181" s="76">
        <v>0</v>
      </c>
      <c r="AW181" s="76">
        <v>0</v>
      </c>
      <c r="AX181" s="76">
        <v>0</v>
      </c>
      <c r="AY181" s="76">
        <v>0</v>
      </c>
      <c r="AZ181" s="76">
        <v>0</v>
      </c>
      <c r="BA181" s="76">
        <v>0</v>
      </c>
      <c r="BB181" s="76">
        <v>0</v>
      </c>
      <c r="BC181" s="76">
        <v>0</v>
      </c>
      <c r="BD181" s="76">
        <v>0</v>
      </c>
      <c r="BE181" s="76">
        <v>0</v>
      </c>
      <c r="BF181" s="76">
        <v>0</v>
      </c>
    </row>
    <row r="182" spans="1:58" s="74" customFormat="1" ht="46.5" customHeight="1">
      <c r="A182" s="134"/>
      <c r="B182" s="143"/>
      <c r="C182" s="142" t="s">
        <v>276</v>
      </c>
      <c r="D182" s="142"/>
      <c r="E182" s="118">
        <v>174</v>
      </c>
      <c r="F182" s="75">
        <v>0</v>
      </c>
      <c r="G182" s="76">
        <v>0</v>
      </c>
      <c r="H182" s="76">
        <v>0</v>
      </c>
      <c r="I182" s="76">
        <v>0</v>
      </c>
      <c r="J182" s="76">
        <v>0</v>
      </c>
      <c r="K182" s="76">
        <v>0</v>
      </c>
      <c r="L182" s="76">
        <v>0</v>
      </c>
      <c r="M182" s="76">
        <v>0</v>
      </c>
      <c r="N182" s="76">
        <v>0</v>
      </c>
      <c r="O182" s="76">
        <v>0</v>
      </c>
      <c r="P182" s="76">
        <v>0</v>
      </c>
      <c r="Q182" s="76">
        <v>0</v>
      </c>
      <c r="R182" s="76">
        <v>0</v>
      </c>
      <c r="S182" s="76">
        <v>0</v>
      </c>
      <c r="T182" s="76">
        <v>0</v>
      </c>
      <c r="U182" s="76">
        <v>0</v>
      </c>
      <c r="V182" s="76">
        <v>0</v>
      </c>
      <c r="W182" s="76">
        <v>0</v>
      </c>
      <c r="X182" s="76">
        <v>0</v>
      </c>
      <c r="Y182" s="76">
        <v>0</v>
      </c>
      <c r="Z182" s="76">
        <v>0</v>
      </c>
      <c r="AA182" s="76">
        <v>0</v>
      </c>
      <c r="AB182" s="76">
        <v>0</v>
      </c>
      <c r="AC182" s="76">
        <v>0</v>
      </c>
      <c r="AD182" s="76">
        <v>0</v>
      </c>
      <c r="AE182" s="76">
        <v>0</v>
      </c>
      <c r="AF182" s="76">
        <v>0</v>
      </c>
      <c r="AG182" s="76">
        <v>0</v>
      </c>
      <c r="AH182" s="76">
        <v>0</v>
      </c>
      <c r="AI182" s="76">
        <v>0</v>
      </c>
      <c r="AJ182" s="76">
        <v>0</v>
      </c>
      <c r="AK182" s="76">
        <v>0</v>
      </c>
      <c r="AL182" s="76">
        <v>0</v>
      </c>
      <c r="AM182" s="76">
        <v>0</v>
      </c>
      <c r="AN182" s="76">
        <v>0</v>
      </c>
      <c r="AO182" s="76">
        <v>0</v>
      </c>
      <c r="AP182" s="76">
        <v>0</v>
      </c>
      <c r="AQ182" s="76">
        <v>0</v>
      </c>
      <c r="AR182" s="76">
        <v>0</v>
      </c>
      <c r="AS182" s="76">
        <v>0</v>
      </c>
      <c r="AT182" s="76">
        <v>0</v>
      </c>
      <c r="AU182" s="76">
        <v>0</v>
      </c>
      <c r="AV182" s="76">
        <v>0</v>
      </c>
      <c r="AW182" s="76">
        <v>0</v>
      </c>
      <c r="AX182" s="76">
        <v>0</v>
      </c>
      <c r="AY182" s="76">
        <v>0</v>
      </c>
      <c r="AZ182" s="76">
        <v>0</v>
      </c>
      <c r="BA182" s="76">
        <v>0</v>
      </c>
      <c r="BB182" s="76">
        <v>0</v>
      </c>
      <c r="BC182" s="76">
        <v>0</v>
      </c>
      <c r="BD182" s="76">
        <v>0</v>
      </c>
      <c r="BE182" s="76">
        <v>0</v>
      </c>
      <c r="BF182" s="76">
        <v>0</v>
      </c>
    </row>
    <row r="183" spans="1:58" s="74" customFormat="1" ht="27" customHeight="1">
      <c r="A183" s="134"/>
      <c r="B183" s="142" t="s">
        <v>165</v>
      </c>
      <c r="C183" s="142"/>
      <c r="D183" s="142"/>
      <c r="E183" s="118">
        <v>175</v>
      </c>
      <c r="F183" s="75">
        <v>0</v>
      </c>
      <c r="G183" s="76">
        <v>0</v>
      </c>
      <c r="H183" s="76">
        <v>0</v>
      </c>
      <c r="I183" s="76">
        <v>0</v>
      </c>
      <c r="J183" s="76">
        <v>0</v>
      </c>
      <c r="K183" s="76">
        <v>0</v>
      </c>
      <c r="L183" s="76">
        <v>0</v>
      </c>
      <c r="M183" s="76">
        <v>0</v>
      </c>
      <c r="N183" s="76">
        <v>0</v>
      </c>
      <c r="O183" s="76">
        <v>0</v>
      </c>
      <c r="P183" s="76">
        <v>0</v>
      </c>
      <c r="Q183" s="76">
        <v>0</v>
      </c>
      <c r="R183" s="76">
        <v>0</v>
      </c>
      <c r="S183" s="76">
        <v>0</v>
      </c>
      <c r="T183" s="76">
        <v>0</v>
      </c>
      <c r="U183" s="76">
        <v>0</v>
      </c>
      <c r="V183" s="76">
        <v>0</v>
      </c>
      <c r="W183" s="76">
        <v>0</v>
      </c>
      <c r="X183" s="76">
        <v>0</v>
      </c>
      <c r="Y183" s="76">
        <v>0</v>
      </c>
      <c r="Z183" s="76">
        <v>0</v>
      </c>
      <c r="AA183" s="76">
        <v>0</v>
      </c>
      <c r="AB183" s="76">
        <v>0</v>
      </c>
      <c r="AC183" s="76">
        <v>0</v>
      </c>
      <c r="AD183" s="76">
        <v>0</v>
      </c>
      <c r="AE183" s="76">
        <v>0</v>
      </c>
      <c r="AF183" s="76">
        <v>0</v>
      </c>
      <c r="AG183" s="76">
        <v>0</v>
      </c>
      <c r="AH183" s="76">
        <v>0</v>
      </c>
      <c r="AI183" s="76">
        <v>0</v>
      </c>
      <c r="AJ183" s="76">
        <v>0</v>
      </c>
      <c r="AK183" s="76">
        <v>0</v>
      </c>
      <c r="AL183" s="76">
        <v>0</v>
      </c>
      <c r="AM183" s="76">
        <v>0</v>
      </c>
      <c r="AN183" s="76">
        <v>0</v>
      </c>
      <c r="AO183" s="76">
        <v>0</v>
      </c>
      <c r="AP183" s="76">
        <v>0</v>
      </c>
      <c r="AQ183" s="76">
        <v>0</v>
      </c>
      <c r="AR183" s="76">
        <v>0</v>
      </c>
      <c r="AS183" s="76">
        <v>0</v>
      </c>
      <c r="AT183" s="76">
        <v>0</v>
      </c>
      <c r="AU183" s="76">
        <v>0</v>
      </c>
      <c r="AV183" s="76">
        <v>0</v>
      </c>
      <c r="AW183" s="76">
        <v>0</v>
      </c>
      <c r="AX183" s="76">
        <v>0</v>
      </c>
      <c r="AY183" s="76">
        <v>0</v>
      </c>
      <c r="AZ183" s="76">
        <v>0</v>
      </c>
      <c r="BA183" s="76">
        <v>0</v>
      </c>
      <c r="BB183" s="76">
        <v>0</v>
      </c>
      <c r="BC183" s="76">
        <v>0</v>
      </c>
      <c r="BD183" s="76">
        <v>0</v>
      </c>
      <c r="BE183" s="76">
        <v>0</v>
      </c>
      <c r="BF183" s="76">
        <v>0</v>
      </c>
    </row>
    <row r="184" spans="1:58" s="74" customFormat="1" ht="21.75" customHeight="1">
      <c r="A184" s="134"/>
      <c r="B184" s="118" t="s">
        <v>55</v>
      </c>
      <c r="C184" s="142" t="s">
        <v>81</v>
      </c>
      <c r="D184" s="142"/>
      <c r="E184" s="118">
        <v>176</v>
      </c>
      <c r="F184" s="75">
        <v>0</v>
      </c>
      <c r="G184" s="76">
        <v>0</v>
      </c>
      <c r="H184" s="76">
        <v>0</v>
      </c>
      <c r="I184" s="76">
        <v>0</v>
      </c>
      <c r="J184" s="76">
        <v>0</v>
      </c>
      <c r="K184" s="76">
        <v>0</v>
      </c>
      <c r="L184" s="76">
        <v>0</v>
      </c>
      <c r="M184" s="76">
        <v>0</v>
      </c>
      <c r="N184" s="76">
        <v>0</v>
      </c>
      <c r="O184" s="76">
        <v>0</v>
      </c>
      <c r="P184" s="76">
        <v>0</v>
      </c>
      <c r="Q184" s="76">
        <v>0</v>
      </c>
      <c r="R184" s="76">
        <v>0</v>
      </c>
      <c r="S184" s="76">
        <v>0</v>
      </c>
      <c r="T184" s="76">
        <v>0</v>
      </c>
      <c r="U184" s="76">
        <v>0</v>
      </c>
      <c r="V184" s="76">
        <v>0</v>
      </c>
      <c r="W184" s="76">
        <v>0</v>
      </c>
      <c r="X184" s="76">
        <v>0</v>
      </c>
      <c r="Y184" s="76">
        <v>0</v>
      </c>
      <c r="Z184" s="76">
        <v>0</v>
      </c>
      <c r="AA184" s="76">
        <v>0</v>
      </c>
      <c r="AB184" s="76">
        <v>0</v>
      </c>
      <c r="AC184" s="76">
        <v>0</v>
      </c>
      <c r="AD184" s="76">
        <v>0</v>
      </c>
      <c r="AE184" s="76">
        <v>0</v>
      </c>
      <c r="AF184" s="76">
        <v>0</v>
      </c>
      <c r="AG184" s="76">
        <v>0</v>
      </c>
      <c r="AH184" s="76">
        <v>0</v>
      </c>
      <c r="AI184" s="76">
        <v>0</v>
      </c>
      <c r="AJ184" s="76">
        <v>0</v>
      </c>
      <c r="AK184" s="76">
        <v>0</v>
      </c>
      <c r="AL184" s="76">
        <v>0</v>
      </c>
      <c r="AM184" s="76">
        <v>0</v>
      </c>
      <c r="AN184" s="76">
        <v>0</v>
      </c>
      <c r="AO184" s="76">
        <v>0</v>
      </c>
      <c r="AP184" s="76">
        <v>0</v>
      </c>
      <c r="AQ184" s="76">
        <v>0</v>
      </c>
      <c r="AR184" s="76">
        <v>0</v>
      </c>
      <c r="AS184" s="76">
        <v>0</v>
      </c>
      <c r="AT184" s="76">
        <v>0</v>
      </c>
      <c r="AU184" s="76">
        <v>0</v>
      </c>
      <c r="AV184" s="76">
        <v>0</v>
      </c>
      <c r="AW184" s="76">
        <v>0</v>
      </c>
      <c r="AX184" s="76">
        <v>0</v>
      </c>
      <c r="AY184" s="76">
        <v>0</v>
      </c>
      <c r="AZ184" s="76">
        <v>0</v>
      </c>
      <c r="BA184" s="76">
        <v>0</v>
      </c>
      <c r="BB184" s="76">
        <v>0</v>
      </c>
      <c r="BC184" s="76">
        <v>0</v>
      </c>
      <c r="BD184" s="76">
        <v>0</v>
      </c>
      <c r="BE184" s="76">
        <v>0</v>
      </c>
      <c r="BF184" s="76">
        <v>0</v>
      </c>
    </row>
    <row r="185" spans="1:58" s="74" customFormat="1" ht="12">
      <c r="A185" s="134"/>
      <c r="B185" s="141" t="s">
        <v>193</v>
      </c>
      <c r="C185" s="141"/>
      <c r="D185" s="141"/>
      <c r="E185" s="118">
        <v>177</v>
      </c>
      <c r="F185" s="75">
        <v>45</v>
      </c>
      <c r="G185" s="76">
        <v>3</v>
      </c>
      <c r="H185" s="76">
        <v>0</v>
      </c>
      <c r="I185" s="76">
        <v>7</v>
      </c>
      <c r="J185" s="76">
        <v>307</v>
      </c>
      <c r="K185" s="76">
        <v>8</v>
      </c>
      <c r="L185" s="76">
        <v>29</v>
      </c>
      <c r="M185" s="76">
        <v>0</v>
      </c>
      <c r="N185" s="76">
        <v>271</v>
      </c>
      <c r="O185" s="76">
        <v>6</v>
      </c>
      <c r="P185" s="76">
        <v>0</v>
      </c>
      <c r="Q185" s="76">
        <v>0</v>
      </c>
      <c r="R185" s="76">
        <v>0</v>
      </c>
      <c r="S185" s="76">
        <v>169</v>
      </c>
      <c r="T185" s="76">
        <v>0</v>
      </c>
      <c r="U185" s="76">
        <v>88</v>
      </c>
      <c r="V185" s="76">
        <v>81</v>
      </c>
      <c r="W185" s="76">
        <v>0</v>
      </c>
      <c r="X185" s="76">
        <v>0</v>
      </c>
      <c r="Y185" s="76">
        <v>0</v>
      </c>
      <c r="Z185" s="76">
        <v>0</v>
      </c>
      <c r="AA185" s="76">
        <v>0</v>
      </c>
      <c r="AB185" s="76">
        <v>3</v>
      </c>
      <c r="AC185" s="76">
        <v>30</v>
      </c>
      <c r="AD185" s="76">
        <v>17</v>
      </c>
      <c r="AE185" s="76">
        <v>0</v>
      </c>
      <c r="AF185" s="76">
        <v>2</v>
      </c>
      <c r="AG185" s="76">
        <v>0</v>
      </c>
      <c r="AH185" s="76">
        <v>60</v>
      </c>
      <c r="AI185" s="76">
        <v>262</v>
      </c>
      <c r="AJ185" s="76">
        <v>0</v>
      </c>
      <c r="AK185" s="76">
        <v>0</v>
      </c>
      <c r="AL185" s="76">
        <v>48</v>
      </c>
      <c r="AM185" s="76">
        <v>0</v>
      </c>
      <c r="AN185" s="76">
        <v>9</v>
      </c>
      <c r="AO185" s="76">
        <v>7</v>
      </c>
      <c r="AP185" s="76">
        <v>0</v>
      </c>
      <c r="AQ185" s="76">
        <v>4</v>
      </c>
      <c r="AR185" s="76">
        <v>149</v>
      </c>
      <c r="AS185" s="76">
        <v>295082.5</v>
      </c>
      <c r="AT185" s="76">
        <v>0</v>
      </c>
      <c r="AU185" s="76">
        <v>0</v>
      </c>
      <c r="AV185" s="76">
        <v>0</v>
      </c>
      <c r="AW185" s="76">
        <v>0</v>
      </c>
      <c r="AX185" s="76">
        <v>0</v>
      </c>
      <c r="AY185" s="76">
        <v>0</v>
      </c>
      <c r="AZ185" s="76">
        <v>0</v>
      </c>
      <c r="BA185" s="76">
        <v>0</v>
      </c>
      <c r="BB185" s="76">
        <v>254</v>
      </c>
      <c r="BC185" s="76">
        <v>0</v>
      </c>
      <c r="BD185" s="76">
        <v>1</v>
      </c>
      <c r="BE185" s="76">
        <v>0</v>
      </c>
      <c r="BF185" s="76">
        <v>67</v>
      </c>
    </row>
    <row r="186" spans="1:58" s="74" customFormat="1" ht="21.75" customHeight="1">
      <c r="A186" s="134"/>
      <c r="B186" s="116" t="s">
        <v>55</v>
      </c>
      <c r="C186" s="142" t="s">
        <v>70</v>
      </c>
      <c r="D186" s="142"/>
      <c r="E186" s="118">
        <v>178</v>
      </c>
      <c r="F186" s="75">
        <v>0</v>
      </c>
      <c r="G186" s="76">
        <v>0</v>
      </c>
      <c r="H186" s="76">
        <v>0</v>
      </c>
      <c r="I186" s="76">
        <v>0</v>
      </c>
      <c r="J186" s="76">
        <v>0</v>
      </c>
      <c r="K186" s="76">
        <v>0</v>
      </c>
      <c r="L186" s="76">
        <v>0</v>
      </c>
      <c r="M186" s="76">
        <v>0</v>
      </c>
      <c r="N186" s="76">
        <v>0</v>
      </c>
      <c r="O186" s="76">
        <v>0</v>
      </c>
      <c r="P186" s="76">
        <v>0</v>
      </c>
      <c r="Q186" s="76">
        <v>0</v>
      </c>
      <c r="R186" s="76">
        <v>0</v>
      </c>
      <c r="S186" s="76">
        <v>0</v>
      </c>
      <c r="T186" s="76">
        <v>0</v>
      </c>
      <c r="U186" s="76">
        <v>0</v>
      </c>
      <c r="V186" s="76">
        <v>0</v>
      </c>
      <c r="W186" s="76">
        <v>0</v>
      </c>
      <c r="X186" s="76">
        <v>0</v>
      </c>
      <c r="Y186" s="76">
        <v>0</v>
      </c>
      <c r="Z186" s="76">
        <v>0</v>
      </c>
      <c r="AA186" s="76">
        <v>0</v>
      </c>
      <c r="AB186" s="76">
        <v>0</v>
      </c>
      <c r="AC186" s="76">
        <v>0</v>
      </c>
      <c r="AD186" s="76">
        <v>0</v>
      </c>
      <c r="AE186" s="76">
        <v>0</v>
      </c>
      <c r="AF186" s="76">
        <v>0</v>
      </c>
      <c r="AG186" s="76">
        <v>0</v>
      </c>
      <c r="AH186" s="76">
        <v>0</v>
      </c>
      <c r="AI186" s="76">
        <v>0</v>
      </c>
      <c r="AJ186" s="76">
        <v>0</v>
      </c>
      <c r="AK186" s="76">
        <v>0</v>
      </c>
      <c r="AL186" s="76">
        <v>0</v>
      </c>
      <c r="AM186" s="76">
        <v>0</v>
      </c>
      <c r="AN186" s="76">
        <v>0</v>
      </c>
      <c r="AO186" s="76">
        <v>0</v>
      </c>
      <c r="AP186" s="76">
        <v>0</v>
      </c>
      <c r="AQ186" s="76">
        <v>0</v>
      </c>
      <c r="AR186" s="76">
        <v>0</v>
      </c>
      <c r="AS186" s="76">
        <v>0</v>
      </c>
      <c r="AT186" s="76">
        <v>0</v>
      </c>
      <c r="AU186" s="76">
        <v>0</v>
      </c>
      <c r="AV186" s="76">
        <v>0</v>
      </c>
      <c r="AW186" s="76">
        <v>0</v>
      </c>
      <c r="AX186" s="76">
        <v>0</v>
      </c>
      <c r="AY186" s="76">
        <v>0</v>
      </c>
      <c r="AZ186" s="76">
        <v>0</v>
      </c>
      <c r="BA186" s="76">
        <v>0</v>
      </c>
      <c r="BB186" s="76">
        <v>0</v>
      </c>
      <c r="BC186" s="76">
        <v>0</v>
      </c>
      <c r="BD186" s="76">
        <v>0</v>
      </c>
      <c r="BE186" s="76">
        <v>0</v>
      </c>
      <c r="BF186" s="76">
        <v>0</v>
      </c>
    </row>
    <row r="187" spans="1:58" s="74" customFormat="1" ht="12">
      <c r="A187" s="134" t="s">
        <v>82</v>
      </c>
      <c r="B187" s="142" t="s">
        <v>28</v>
      </c>
      <c r="C187" s="142"/>
      <c r="D187" s="142"/>
      <c r="E187" s="118">
        <v>179</v>
      </c>
      <c r="F187" s="75">
        <v>65</v>
      </c>
      <c r="G187" s="76">
        <v>4</v>
      </c>
      <c r="H187" s="76">
        <v>0</v>
      </c>
      <c r="I187" s="76">
        <v>8</v>
      </c>
      <c r="J187" s="76">
        <v>751</v>
      </c>
      <c r="K187" s="76">
        <v>7</v>
      </c>
      <c r="L187" s="76">
        <v>27</v>
      </c>
      <c r="M187" s="76">
        <v>0</v>
      </c>
      <c r="N187" s="76">
        <v>719</v>
      </c>
      <c r="O187" s="76">
        <v>6</v>
      </c>
      <c r="P187" s="76">
        <v>0</v>
      </c>
      <c r="Q187" s="76">
        <v>0</v>
      </c>
      <c r="R187" s="76">
        <v>0</v>
      </c>
      <c r="S187" s="76">
        <v>610</v>
      </c>
      <c r="T187" s="76">
        <v>0</v>
      </c>
      <c r="U187" s="76">
        <v>605</v>
      </c>
      <c r="V187" s="76">
        <v>5</v>
      </c>
      <c r="W187" s="76">
        <v>0</v>
      </c>
      <c r="X187" s="76">
        <v>0</v>
      </c>
      <c r="Y187" s="76">
        <v>0</v>
      </c>
      <c r="Z187" s="76">
        <v>0</v>
      </c>
      <c r="AA187" s="76">
        <v>0</v>
      </c>
      <c r="AB187" s="76">
        <v>2</v>
      </c>
      <c r="AC187" s="76">
        <v>30</v>
      </c>
      <c r="AD187" s="76">
        <v>24</v>
      </c>
      <c r="AE187" s="76">
        <v>1</v>
      </c>
      <c r="AF187" s="76">
        <v>0</v>
      </c>
      <c r="AG187" s="76">
        <v>0</v>
      </c>
      <c r="AH187" s="76">
        <v>59</v>
      </c>
      <c r="AI187" s="76">
        <v>701</v>
      </c>
      <c r="AJ187" s="76">
        <v>0</v>
      </c>
      <c r="AK187" s="76">
        <v>0</v>
      </c>
      <c r="AL187" s="76">
        <v>87</v>
      </c>
      <c r="AM187" s="76">
        <v>0</v>
      </c>
      <c r="AN187" s="76">
        <v>0</v>
      </c>
      <c r="AO187" s="76">
        <v>1</v>
      </c>
      <c r="AP187" s="76">
        <v>0</v>
      </c>
      <c r="AQ187" s="76">
        <v>1</v>
      </c>
      <c r="AR187" s="76">
        <v>3</v>
      </c>
      <c r="AS187" s="76">
        <v>0</v>
      </c>
      <c r="AT187" s="76">
        <v>0</v>
      </c>
      <c r="AU187" s="76">
        <v>0</v>
      </c>
      <c r="AV187" s="76">
        <v>0</v>
      </c>
      <c r="AW187" s="76">
        <v>0</v>
      </c>
      <c r="AX187" s="76">
        <v>0</v>
      </c>
      <c r="AY187" s="76">
        <v>0</v>
      </c>
      <c r="AZ187" s="76">
        <v>0</v>
      </c>
      <c r="BA187" s="76">
        <v>0</v>
      </c>
      <c r="BB187" s="76">
        <v>690</v>
      </c>
      <c r="BC187" s="76">
        <v>0</v>
      </c>
      <c r="BD187" s="76">
        <v>5</v>
      </c>
      <c r="BE187" s="76">
        <v>3</v>
      </c>
      <c r="BF187" s="76">
        <v>412</v>
      </c>
    </row>
    <row r="188" spans="1:58" s="74" customFormat="1" ht="12">
      <c r="A188" s="134"/>
      <c r="B188" s="143" t="s">
        <v>72</v>
      </c>
      <c r="C188" s="142" t="s">
        <v>167</v>
      </c>
      <c r="D188" s="142"/>
      <c r="E188" s="118">
        <v>180</v>
      </c>
      <c r="F188" s="75">
        <v>2</v>
      </c>
      <c r="G188" s="76">
        <v>0</v>
      </c>
      <c r="H188" s="76">
        <v>0</v>
      </c>
      <c r="I188" s="76">
        <v>0</v>
      </c>
      <c r="J188" s="76">
        <v>35</v>
      </c>
      <c r="K188" s="76">
        <v>0</v>
      </c>
      <c r="L188" s="76">
        <v>0</v>
      </c>
      <c r="M188" s="76">
        <v>0</v>
      </c>
      <c r="N188" s="76">
        <v>35</v>
      </c>
      <c r="O188" s="76">
        <v>0</v>
      </c>
      <c r="P188" s="76">
        <v>0</v>
      </c>
      <c r="Q188" s="76">
        <v>0</v>
      </c>
      <c r="R188" s="76">
        <v>0</v>
      </c>
      <c r="S188" s="76">
        <v>22</v>
      </c>
      <c r="T188" s="76">
        <v>0</v>
      </c>
      <c r="U188" s="76">
        <v>22</v>
      </c>
      <c r="V188" s="76">
        <v>0</v>
      </c>
      <c r="W188" s="76">
        <v>0</v>
      </c>
      <c r="X188" s="76">
        <v>0</v>
      </c>
      <c r="Y188" s="76">
        <v>0</v>
      </c>
      <c r="Z188" s="76">
        <v>0</v>
      </c>
      <c r="AA188" s="76">
        <v>0</v>
      </c>
      <c r="AB188" s="76">
        <v>0</v>
      </c>
      <c r="AC188" s="76">
        <v>3</v>
      </c>
      <c r="AD188" s="76">
        <v>2</v>
      </c>
      <c r="AE188" s="76">
        <v>0</v>
      </c>
      <c r="AF188" s="76">
        <v>0</v>
      </c>
      <c r="AG188" s="76">
        <v>0</v>
      </c>
      <c r="AH188" s="76">
        <v>6</v>
      </c>
      <c r="AI188" s="76">
        <v>31</v>
      </c>
      <c r="AJ188" s="76">
        <v>0</v>
      </c>
      <c r="AK188" s="76">
        <v>0</v>
      </c>
      <c r="AL188" s="76">
        <v>6</v>
      </c>
      <c r="AM188" s="76">
        <v>0</v>
      </c>
      <c r="AN188" s="76">
        <v>0</v>
      </c>
      <c r="AO188" s="76">
        <v>0</v>
      </c>
      <c r="AP188" s="76">
        <v>0</v>
      </c>
      <c r="AQ188" s="76">
        <v>0</v>
      </c>
      <c r="AR188" s="76">
        <v>1</v>
      </c>
      <c r="AS188" s="76">
        <v>0</v>
      </c>
      <c r="AT188" s="76">
        <v>0</v>
      </c>
      <c r="AU188" s="76">
        <v>0</v>
      </c>
      <c r="AV188" s="76">
        <v>0</v>
      </c>
      <c r="AW188" s="76">
        <v>0</v>
      </c>
      <c r="AX188" s="76">
        <v>0</v>
      </c>
      <c r="AY188" s="76">
        <v>0</v>
      </c>
      <c r="AZ188" s="76">
        <v>0</v>
      </c>
      <c r="BA188" s="76">
        <v>0</v>
      </c>
      <c r="BB188" s="76">
        <v>31</v>
      </c>
      <c r="BC188" s="76">
        <v>0</v>
      </c>
      <c r="BD188" s="76">
        <v>0</v>
      </c>
      <c r="BE188" s="76">
        <v>0</v>
      </c>
      <c r="BF188" s="76">
        <v>17</v>
      </c>
    </row>
    <row r="189" spans="1:58" s="74" customFormat="1" ht="12">
      <c r="A189" s="134"/>
      <c r="B189" s="143"/>
      <c r="C189" s="142" t="s">
        <v>168</v>
      </c>
      <c r="D189" s="142"/>
      <c r="E189" s="118">
        <v>181</v>
      </c>
      <c r="F189" s="75">
        <v>0</v>
      </c>
      <c r="G189" s="76">
        <v>0</v>
      </c>
      <c r="H189" s="76">
        <v>0</v>
      </c>
      <c r="I189" s="76">
        <v>0</v>
      </c>
      <c r="J189" s="76">
        <v>10</v>
      </c>
      <c r="K189" s="76">
        <v>0</v>
      </c>
      <c r="L189" s="76">
        <v>1</v>
      </c>
      <c r="M189" s="76">
        <v>0</v>
      </c>
      <c r="N189" s="76">
        <v>9</v>
      </c>
      <c r="O189" s="76">
        <v>0</v>
      </c>
      <c r="P189" s="76">
        <v>0</v>
      </c>
      <c r="Q189" s="76">
        <v>0</v>
      </c>
      <c r="R189" s="76">
        <v>0</v>
      </c>
      <c r="S189" s="76">
        <v>7</v>
      </c>
      <c r="T189" s="76">
        <v>0</v>
      </c>
      <c r="U189" s="76">
        <v>6</v>
      </c>
      <c r="V189" s="76">
        <v>1</v>
      </c>
      <c r="W189" s="76">
        <v>0</v>
      </c>
      <c r="X189" s="76">
        <v>0</v>
      </c>
      <c r="Y189" s="76">
        <v>0</v>
      </c>
      <c r="Z189" s="76">
        <v>0</v>
      </c>
      <c r="AA189" s="76">
        <v>0</v>
      </c>
      <c r="AB189" s="76">
        <v>0</v>
      </c>
      <c r="AC189" s="76">
        <v>0</v>
      </c>
      <c r="AD189" s="76">
        <v>0</v>
      </c>
      <c r="AE189" s="76">
        <v>0</v>
      </c>
      <c r="AF189" s="76">
        <v>0</v>
      </c>
      <c r="AG189" s="76">
        <v>0</v>
      </c>
      <c r="AH189" s="76">
        <v>0</v>
      </c>
      <c r="AI189" s="76">
        <v>7</v>
      </c>
      <c r="AJ189" s="76">
        <v>0</v>
      </c>
      <c r="AK189" s="76">
        <v>0</v>
      </c>
      <c r="AL189" s="76">
        <v>2</v>
      </c>
      <c r="AM189" s="76">
        <v>0</v>
      </c>
      <c r="AN189" s="76">
        <v>0</v>
      </c>
      <c r="AO189" s="76">
        <v>0</v>
      </c>
      <c r="AP189" s="76">
        <v>0</v>
      </c>
      <c r="AQ189" s="76">
        <v>0</v>
      </c>
      <c r="AR189" s="76">
        <v>0</v>
      </c>
      <c r="AS189" s="76">
        <v>0</v>
      </c>
      <c r="AT189" s="76">
        <v>0</v>
      </c>
      <c r="AU189" s="76">
        <v>0</v>
      </c>
      <c r="AV189" s="76">
        <v>0</v>
      </c>
      <c r="AW189" s="76">
        <v>0</v>
      </c>
      <c r="AX189" s="76">
        <v>0</v>
      </c>
      <c r="AY189" s="76">
        <v>0</v>
      </c>
      <c r="AZ189" s="76">
        <v>0</v>
      </c>
      <c r="BA189" s="76">
        <v>0</v>
      </c>
      <c r="BB189" s="76">
        <v>7</v>
      </c>
      <c r="BC189" s="76">
        <v>0</v>
      </c>
      <c r="BD189" s="76">
        <v>0</v>
      </c>
      <c r="BE189" s="76">
        <v>0</v>
      </c>
      <c r="BF189" s="76">
        <v>5</v>
      </c>
    </row>
    <row r="190" spans="1:58" s="74" customFormat="1" ht="33.75" customHeight="1">
      <c r="A190" s="134"/>
      <c r="B190" s="143"/>
      <c r="C190" s="142" t="s">
        <v>169</v>
      </c>
      <c r="D190" s="142"/>
      <c r="E190" s="118">
        <v>182</v>
      </c>
      <c r="F190" s="75">
        <v>3</v>
      </c>
      <c r="G190" s="76">
        <v>0</v>
      </c>
      <c r="H190" s="76">
        <v>0</v>
      </c>
      <c r="I190" s="76">
        <v>1</v>
      </c>
      <c r="J190" s="76">
        <v>19</v>
      </c>
      <c r="K190" s="76">
        <v>3</v>
      </c>
      <c r="L190" s="76">
        <v>4</v>
      </c>
      <c r="M190" s="76">
        <v>0</v>
      </c>
      <c r="N190" s="76">
        <v>13</v>
      </c>
      <c r="O190" s="76">
        <v>0</v>
      </c>
      <c r="P190" s="76">
        <v>0</v>
      </c>
      <c r="Q190" s="76">
        <v>0</v>
      </c>
      <c r="R190" s="76">
        <v>0</v>
      </c>
      <c r="S190" s="76">
        <v>9</v>
      </c>
      <c r="T190" s="76">
        <v>0</v>
      </c>
      <c r="U190" s="76">
        <v>9</v>
      </c>
      <c r="V190" s="76">
        <v>0</v>
      </c>
      <c r="W190" s="76">
        <v>0</v>
      </c>
      <c r="X190" s="76">
        <v>0</v>
      </c>
      <c r="Y190" s="76">
        <v>0</v>
      </c>
      <c r="Z190" s="76">
        <v>0</v>
      </c>
      <c r="AA190" s="76">
        <v>0</v>
      </c>
      <c r="AB190" s="76">
        <v>0</v>
      </c>
      <c r="AC190" s="76">
        <v>1</v>
      </c>
      <c r="AD190" s="76">
        <v>1</v>
      </c>
      <c r="AE190" s="76">
        <v>0</v>
      </c>
      <c r="AF190" s="76">
        <v>0</v>
      </c>
      <c r="AG190" s="76">
        <v>0</v>
      </c>
      <c r="AH190" s="76">
        <v>2</v>
      </c>
      <c r="AI190" s="76">
        <v>12</v>
      </c>
      <c r="AJ190" s="76">
        <v>0</v>
      </c>
      <c r="AK190" s="76">
        <v>0</v>
      </c>
      <c r="AL190" s="76">
        <v>4</v>
      </c>
      <c r="AM190" s="76">
        <v>0</v>
      </c>
      <c r="AN190" s="76">
        <v>0</v>
      </c>
      <c r="AO190" s="76">
        <v>0</v>
      </c>
      <c r="AP190" s="76">
        <v>0</v>
      </c>
      <c r="AQ190" s="76">
        <v>0</v>
      </c>
      <c r="AR190" s="76">
        <v>0</v>
      </c>
      <c r="AS190" s="76">
        <v>0</v>
      </c>
      <c r="AT190" s="76">
        <v>0</v>
      </c>
      <c r="AU190" s="76">
        <v>0</v>
      </c>
      <c r="AV190" s="76">
        <v>0</v>
      </c>
      <c r="AW190" s="76">
        <v>0</v>
      </c>
      <c r="AX190" s="76">
        <v>0</v>
      </c>
      <c r="AY190" s="76">
        <v>0</v>
      </c>
      <c r="AZ190" s="76">
        <v>0</v>
      </c>
      <c r="BA190" s="76">
        <v>0</v>
      </c>
      <c r="BB190" s="76">
        <v>12</v>
      </c>
      <c r="BC190" s="76">
        <v>0</v>
      </c>
      <c r="BD190" s="76">
        <v>0</v>
      </c>
      <c r="BE190" s="76">
        <v>0</v>
      </c>
      <c r="BF190" s="76">
        <v>7</v>
      </c>
    </row>
    <row r="191" spans="1:58" s="74" customFormat="1" ht="16.5" customHeight="1">
      <c r="A191" s="134"/>
      <c r="B191" s="143"/>
      <c r="C191" s="142" t="s">
        <v>170</v>
      </c>
      <c r="D191" s="142"/>
      <c r="E191" s="118">
        <v>183</v>
      </c>
      <c r="F191" s="75">
        <v>3</v>
      </c>
      <c r="G191" s="76">
        <v>0</v>
      </c>
      <c r="H191" s="76">
        <v>0</v>
      </c>
      <c r="I191" s="76">
        <v>0</v>
      </c>
      <c r="J191" s="76">
        <v>35</v>
      </c>
      <c r="K191" s="76">
        <v>1</v>
      </c>
      <c r="L191" s="76">
        <v>1</v>
      </c>
      <c r="M191" s="76">
        <v>0</v>
      </c>
      <c r="N191" s="76">
        <v>33</v>
      </c>
      <c r="O191" s="76">
        <v>0</v>
      </c>
      <c r="P191" s="76">
        <v>0</v>
      </c>
      <c r="Q191" s="76">
        <v>0</v>
      </c>
      <c r="R191" s="76">
        <v>0</v>
      </c>
      <c r="S191" s="76">
        <v>31</v>
      </c>
      <c r="T191" s="76">
        <v>0</v>
      </c>
      <c r="U191" s="76">
        <v>31</v>
      </c>
      <c r="V191" s="76">
        <v>0</v>
      </c>
      <c r="W191" s="76">
        <v>0</v>
      </c>
      <c r="X191" s="76">
        <v>0</v>
      </c>
      <c r="Y191" s="76">
        <v>0</v>
      </c>
      <c r="Z191" s="76">
        <v>0</v>
      </c>
      <c r="AA191" s="76">
        <v>0</v>
      </c>
      <c r="AB191" s="76">
        <v>0</v>
      </c>
      <c r="AC191" s="76">
        <v>0</v>
      </c>
      <c r="AD191" s="76">
        <v>0</v>
      </c>
      <c r="AE191" s="76">
        <v>0</v>
      </c>
      <c r="AF191" s="76">
        <v>0</v>
      </c>
      <c r="AG191" s="76">
        <v>0</v>
      </c>
      <c r="AH191" s="76">
        <v>1</v>
      </c>
      <c r="AI191" s="76">
        <v>32</v>
      </c>
      <c r="AJ191" s="76">
        <v>0</v>
      </c>
      <c r="AK191" s="76">
        <v>0</v>
      </c>
      <c r="AL191" s="76">
        <v>4</v>
      </c>
      <c r="AM191" s="76">
        <v>0</v>
      </c>
      <c r="AN191" s="76">
        <v>0</v>
      </c>
      <c r="AO191" s="76">
        <v>0</v>
      </c>
      <c r="AP191" s="76">
        <v>0</v>
      </c>
      <c r="AQ191" s="76">
        <v>0</v>
      </c>
      <c r="AR191" s="76">
        <v>1</v>
      </c>
      <c r="AS191" s="76">
        <v>0</v>
      </c>
      <c r="AT191" s="76">
        <v>0</v>
      </c>
      <c r="AU191" s="76">
        <v>0</v>
      </c>
      <c r="AV191" s="76">
        <v>0</v>
      </c>
      <c r="AW191" s="76">
        <v>0</v>
      </c>
      <c r="AX191" s="76">
        <v>0</v>
      </c>
      <c r="AY191" s="76">
        <v>0</v>
      </c>
      <c r="AZ191" s="76">
        <v>0</v>
      </c>
      <c r="BA191" s="76">
        <v>0</v>
      </c>
      <c r="BB191" s="76">
        <v>32</v>
      </c>
      <c r="BC191" s="76">
        <v>0</v>
      </c>
      <c r="BD191" s="76">
        <v>0</v>
      </c>
      <c r="BE191" s="76">
        <v>3</v>
      </c>
      <c r="BF191" s="76">
        <v>28</v>
      </c>
    </row>
    <row r="192" spans="1:58" s="74" customFormat="1" ht="53.25" customHeight="1">
      <c r="A192" s="134"/>
      <c r="B192" s="143"/>
      <c r="C192" s="142" t="s">
        <v>346</v>
      </c>
      <c r="D192" s="142"/>
      <c r="E192" s="118">
        <v>184</v>
      </c>
      <c r="F192" s="75">
        <v>15</v>
      </c>
      <c r="G192" s="76">
        <v>0</v>
      </c>
      <c r="H192" s="76">
        <v>0</v>
      </c>
      <c r="I192" s="76">
        <v>1</v>
      </c>
      <c r="J192" s="76">
        <v>143</v>
      </c>
      <c r="K192" s="76">
        <v>0</v>
      </c>
      <c r="L192" s="76">
        <v>1</v>
      </c>
      <c r="M192" s="76">
        <v>0</v>
      </c>
      <c r="N192" s="76">
        <v>141</v>
      </c>
      <c r="O192" s="76">
        <v>2</v>
      </c>
      <c r="P192" s="76">
        <v>0</v>
      </c>
      <c r="Q192" s="76">
        <v>0</v>
      </c>
      <c r="R192" s="76">
        <v>0</v>
      </c>
      <c r="S192" s="76">
        <v>129</v>
      </c>
      <c r="T192" s="76">
        <v>0</v>
      </c>
      <c r="U192" s="76">
        <v>129</v>
      </c>
      <c r="V192" s="76">
        <v>0</v>
      </c>
      <c r="W192" s="76">
        <v>0</v>
      </c>
      <c r="X192" s="76">
        <v>0</v>
      </c>
      <c r="Y192" s="76">
        <v>0</v>
      </c>
      <c r="Z192" s="76">
        <v>0</v>
      </c>
      <c r="AA192" s="76">
        <v>0</v>
      </c>
      <c r="AB192" s="76">
        <v>0</v>
      </c>
      <c r="AC192" s="76">
        <v>4</v>
      </c>
      <c r="AD192" s="76">
        <v>3</v>
      </c>
      <c r="AE192" s="76">
        <v>0</v>
      </c>
      <c r="AF192" s="76">
        <v>0</v>
      </c>
      <c r="AG192" s="76">
        <v>0</v>
      </c>
      <c r="AH192" s="76">
        <v>10</v>
      </c>
      <c r="AI192" s="76">
        <v>143</v>
      </c>
      <c r="AJ192" s="76">
        <v>0</v>
      </c>
      <c r="AK192" s="76">
        <v>0</v>
      </c>
      <c r="AL192" s="76">
        <v>13</v>
      </c>
      <c r="AM192" s="76">
        <v>0</v>
      </c>
      <c r="AN192" s="76">
        <v>0</v>
      </c>
      <c r="AO192" s="76">
        <v>0</v>
      </c>
      <c r="AP192" s="76">
        <v>0</v>
      </c>
      <c r="AQ192" s="76">
        <v>0</v>
      </c>
      <c r="AR192" s="76">
        <v>0</v>
      </c>
      <c r="AS192" s="76">
        <v>0</v>
      </c>
      <c r="AT192" s="76">
        <v>0</v>
      </c>
      <c r="AU192" s="76">
        <v>0</v>
      </c>
      <c r="AV192" s="76">
        <v>0</v>
      </c>
      <c r="AW192" s="76">
        <v>0</v>
      </c>
      <c r="AX192" s="76">
        <v>0</v>
      </c>
      <c r="AY192" s="76">
        <v>0</v>
      </c>
      <c r="AZ192" s="76">
        <v>0</v>
      </c>
      <c r="BA192" s="76">
        <v>0</v>
      </c>
      <c r="BB192" s="76">
        <v>140</v>
      </c>
      <c r="BC192" s="76">
        <v>0</v>
      </c>
      <c r="BD192" s="76">
        <v>1</v>
      </c>
      <c r="BE192" s="76">
        <v>0</v>
      </c>
      <c r="BF192" s="76">
        <v>83</v>
      </c>
    </row>
    <row r="193" spans="1:58" s="74" customFormat="1" ht="37.5" customHeight="1">
      <c r="A193" s="134"/>
      <c r="B193" s="143"/>
      <c r="C193" s="142" t="s">
        <v>171</v>
      </c>
      <c r="D193" s="142"/>
      <c r="E193" s="118">
        <v>185</v>
      </c>
      <c r="F193" s="75">
        <v>3</v>
      </c>
      <c r="G193" s="76">
        <v>0</v>
      </c>
      <c r="H193" s="76">
        <v>0</v>
      </c>
      <c r="I193" s="76">
        <v>0</v>
      </c>
      <c r="J193" s="76">
        <v>15</v>
      </c>
      <c r="K193" s="76">
        <v>0</v>
      </c>
      <c r="L193" s="76">
        <v>0</v>
      </c>
      <c r="M193" s="76">
        <v>0</v>
      </c>
      <c r="N193" s="76">
        <v>15</v>
      </c>
      <c r="O193" s="76">
        <v>0</v>
      </c>
      <c r="P193" s="76">
        <v>0</v>
      </c>
      <c r="Q193" s="76">
        <v>0</v>
      </c>
      <c r="R193" s="76">
        <v>0</v>
      </c>
      <c r="S193" s="76">
        <v>13</v>
      </c>
      <c r="T193" s="76">
        <v>0</v>
      </c>
      <c r="U193" s="76">
        <v>13</v>
      </c>
      <c r="V193" s="76">
        <v>0</v>
      </c>
      <c r="W193" s="76">
        <v>0</v>
      </c>
      <c r="X193" s="76">
        <v>0</v>
      </c>
      <c r="Y193" s="76">
        <v>0</v>
      </c>
      <c r="Z193" s="76">
        <v>0</v>
      </c>
      <c r="AA193" s="76">
        <v>0</v>
      </c>
      <c r="AB193" s="76">
        <v>0</v>
      </c>
      <c r="AC193" s="76">
        <v>2</v>
      </c>
      <c r="AD193" s="76">
        <v>2</v>
      </c>
      <c r="AE193" s="76">
        <v>0</v>
      </c>
      <c r="AF193" s="76">
        <v>0</v>
      </c>
      <c r="AG193" s="76">
        <v>0</v>
      </c>
      <c r="AH193" s="76">
        <v>1</v>
      </c>
      <c r="AI193" s="76">
        <v>16</v>
      </c>
      <c r="AJ193" s="76">
        <v>0</v>
      </c>
      <c r="AK193" s="76">
        <v>0</v>
      </c>
      <c r="AL193" s="76">
        <v>2</v>
      </c>
      <c r="AM193" s="76">
        <v>0</v>
      </c>
      <c r="AN193" s="76">
        <v>0</v>
      </c>
      <c r="AO193" s="76">
        <v>0</v>
      </c>
      <c r="AP193" s="76">
        <v>0</v>
      </c>
      <c r="AQ193" s="76">
        <v>0</v>
      </c>
      <c r="AR193" s="76">
        <v>0</v>
      </c>
      <c r="AS193" s="76">
        <v>0</v>
      </c>
      <c r="AT193" s="76">
        <v>0</v>
      </c>
      <c r="AU193" s="76">
        <v>0</v>
      </c>
      <c r="AV193" s="76">
        <v>0</v>
      </c>
      <c r="AW193" s="76">
        <v>0</v>
      </c>
      <c r="AX193" s="76">
        <v>0</v>
      </c>
      <c r="AY193" s="76">
        <v>0</v>
      </c>
      <c r="AZ193" s="76">
        <v>0</v>
      </c>
      <c r="BA193" s="76">
        <v>0</v>
      </c>
      <c r="BB193" s="76">
        <v>16</v>
      </c>
      <c r="BC193" s="76">
        <v>0</v>
      </c>
      <c r="BD193" s="76">
        <v>0</v>
      </c>
      <c r="BE193" s="76">
        <v>0</v>
      </c>
      <c r="BF193" s="76">
        <v>11</v>
      </c>
    </row>
    <row r="194" spans="1:58" s="74" customFormat="1" ht="12">
      <c r="A194" s="134"/>
      <c r="B194" s="143"/>
      <c r="C194" s="142" t="s">
        <v>172</v>
      </c>
      <c r="D194" s="142"/>
      <c r="E194" s="118">
        <v>186</v>
      </c>
      <c r="F194" s="75">
        <v>0</v>
      </c>
      <c r="G194" s="76">
        <v>0</v>
      </c>
      <c r="H194" s="76">
        <v>0</v>
      </c>
      <c r="I194" s="76">
        <v>0</v>
      </c>
      <c r="J194" s="76">
        <v>0</v>
      </c>
      <c r="K194" s="76">
        <v>0</v>
      </c>
      <c r="L194" s="76">
        <v>0</v>
      </c>
      <c r="M194" s="76">
        <v>0</v>
      </c>
      <c r="N194" s="76">
        <v>0</v>
      </c>
      <c r="O194" s="76">
        <v>0</v>
      </c>
      <c r="P194" s="76">
        <v>0</v>
      </c>
      <c r="Q194" s="76">
        <v>0</v>
      </c>
      <c r="R194" s="76">
        <v>0</v>
      </c>
      <c r="S194" s="76">
        <v>0</v>
      </c>
      <c r="T194" s="76">
        <v>0</v>
      </c>
      <c r="U194" s="76">
        <v>0</v>
      </c>
      <c r="V194" s="76">
        <v>0</v>
      </c>
      <c r="W194" s="76">
        <v>0</v>
      </c>
      <c r="X194" s="76">
        <v>0</v>
      </c>
      <c r="Y194" s="76">
        <v>0</v>
      </c>
      <c r="Z194" s="76">
        <v>0</v>
      </c>
      <c r="AA194" s="76">
        <v>0</v>
      </c>
      <c r="AB194" s="76">
        <v>0</v>
      </c>
      <c r="AC194" s="76">
        <v>0</v>
      </c>
      <c r="AD194" s="76">
        <v>0</v>
      </c>
      <c r="AE194" s="76">
        <v>0</v>
      </c>
      <c r="AF194" s="76">
        <v>0</v>
      </c>
      <c r="AG194" s="76">
        <v>0</v>
      </c>
      <c r="AH194" s="76">
        <v>0</v>
      </c>
      <c r="AI194" s="76">
        <v>0</v>
      </c>
      <c r="AJ194" s="76">
        <v>0</v>
      </c>
      <c r="AK194" s="76">
        <v>0</v>
      </c>
      <c r="AL194" s="76">
        <v>0</v>
      </c>
      <c r="AM194" s="76">
        <v>0</v>
      </c>
      <c r="AN194" s="76">
        <v>0</v>
      </c>
      <c r="AO194" s="76">
        <v>0</v>
      </c>
      <c r="AP194" s="76">
        <v>0</v>
      </c>
      <c r="AQ194" s="76">
        <v>0</v>
      </c>
      <c r="AR194" s="76">
        <v>0</v>
      </c>
      <c r="AS194" s="76">
        <v>0</v>
      </c>
      <c r="AT194" s="76">
        <v>0</v>
      </c>
      <c r="AU194" s="76">
        <v>0</v>
      </c>
      <c r="AV194" s="76">
        <v>0</v>
      </c>
      <c r="AW194" s="76">
        <v>0</v>
      </c>
      <c r="AX194" s="76">
        <v>0</v>
      </c>
      <c r="AY194" s="76">
        <v>0</v>
      </c>
      <c r="AZ194" s="76">
        <v>0</v>
      </c>
      <c r="BA194" s="76">
        <v>0</v>
      </c>
      <c r="BB194" s="76">
        <v>0</v>
      </c>
      <c r="BC194" s="76">
        <v>0</v>
      </c>
      <c r="BD194" s="76">
        <v>0</v>
      </c>
      <c r="BE194" s="76">
        <v>0</v>
      </c>
      <c r="BF194" s="76">
        <v>0</v>
      </c>
    </row>
    <row r="195" spans="1:58" s="74" customFormat="1" ht="37.5" customHeight="1">
      <c r="A195" s="134"/>
      <c r="B195" s="143"/>
      <c r="C195" s="142" t="s">
        <v>173</v>
      </c>
      <c r="D195" s="142"/>
      <c r="E195" s="118">
        <v>187</v>
      </c>
      <c r="F195" s="75">
        <v>4</v>
      </c>
      <c r="G195" s="76">
        <v>0</v>
      </c>
      <c r="H195" s="76">
        <v>0</v>
      </c>
      <c r="I195" s="76">
        <v>1</v>
      </c>
      <c r="J195" s="76">
        <v>83</v>
      </c>
      <c r="K195" s="76">
        <v>0</v>
      </c>
      <c r="L195" s="76">
        <v>1</v>
      </c>
      <c r="M195" s="76">
        <v>0</v>
      </c>
      <c r="N195" s="76">
        <v>81</v>
      </c>
      <c r="O195" s="76">
        <v>2</v>
      </c>
      <c r="P195" s="76">
        <v>0</v>
      </c>
      <c r="Q195" s="76">
        <v>0</v>
      </c>
      <c r="R195" s="76">
        <v>0</v>
      </c>
      <c r="S195" s="76">
        <v>74</v>
      </c>
      <c r="T195" s="76">
        <v>0</v>
      </c>
      <c r="U195" s="76">
        <v>74</v>
      </c>
      <c r="V195" s="76">
        <v>0</v>
      </c>
      <c r="W195" s="76">
        <v>0</v>
      </c>
      <c r="X195" s="76">
        <v>0</v>
      </c>
      <c r="Y195" s="76">
        <v>0</v>
      </c>
      <c r="Z195" s="76">
        <v>0</v>
      </c>
      <c r="AA195" s="76">
        <v>0</v>
      </c>
      <c r="AB195" s="76">
        <v>0</v>
      </c>
      <c r="AC195" s="76">
        <v>1</v>
      </c>
      <c r="AD195" s="76">
        <v>1</v>
      </c>
      <c r="AE195" s="76">
        <v>0</v>
      </c>
      <c r="AF195" s="76">
        <v>0</v>
      </c>
      <c r="AG195" s="76">
        <v>0</v>
      </c>
      <c r="AH195" s="76">
        <v>2</v>
      </c>
      <c r="AI195" s="76">
        <v>77</v>
      </c>
      <c r="AJ195" s="76">
        <v>0</v>
      </c>
      <c r="AK195" s="76">
        <v>0</v>
      </c>
      <c r="AL195" s="76">
        <v>8</v>
      </c>
      <c r="AM195" s="76">
        <v>0</v>
      </c>
      <c r="AN195" s="76">
        <v>0</v>
      </c>
      <c r="AO195" s="76">
        <v>0</v>
      </c>
      <c r="AP195" s="76">
        <v>0</v>
      </c>
      <c r="AQ195" s="76">
        <v>0</v>
      </c>
      <c r="AR195" s="76">
        <v>0</v>
      </c>
      <c r="AS195" s="76">
        <v>0</v>
      </c>
      <c r="AT195" s="76">
        <v>0</v>
      </c>
      <c r="AU195" s="76">
        <v>0</v>
      </c>
      <c r="AV195" s="76">
        <v>0</v>
      </c>
      <c r="AW195" s="76">
        <v>0</v>
      </c>
      <c r="AX195" s="76">
        <v>0</v>
      </c>
      <c r="AY195" s="76">
        <v>0</v>
      </c>
      <c r="AZ195" s="76">
        <v>0</v>
      </c>
      <c r="BA195" s="76">
        <v>0</v>
      </c>
      <c r="BB195" s="76">
        <v>77</v>
      </c>
      <c r="BC195" s="76">
        <v>0</v>
      </c>
      <c r="BD195" s="76">
        <v>0</v>
      </c>
      <c r="BE195" s="76">
        <v>0</v>
      </c>
      <c r="BF195" s="76">
        <v>49</v>
      </c>
    </row>
    <row r="196" spans="1:58" s="74" customFormat="1" ht="18" customHeight="1">
      <c r="A196" s="134"/>
      <c r="B196" s="143"/>
      <c r="C196" s="142" t="s">
        <v>174</v>
      </c>
      <c r="D196" s="142"/>
      <c r="E196" s="118">
        <v>188</v>
      </c>
      <c r="F196" s="75">
        <v>7</v>
      </c>
      <c r="G196" s="76">
        <v>0</v>
      </c>
      <c r="H196" s="76">
        <v>0</v>
      </c>
      <c r="I196" s="76">
        <v>2</v>
      </c>
      <c r="J196" s="76">
        <v>41</v>
      </c>
      <c r="K196" s="76">
        <v>0</v>
      </c>
      <c r="L196" s="76">
        <v>6</v>
      </c>
      <c r="M196" s="76">
        <v>0</v>
      </c>
      <c r="N196" s="76">
        <v>37</v>
      </c>
      <c r="O196" s="76">
        <v>0</v>
      </c>
      <c r="P196" s="76">
        <v>0</v>
      </c>
      <c r="Q196" s="76">
        <v>0</v>
      </c>
      <c r="R196" s="76">
        <v>0</v>
      </c>
      <c r="S196" s="76">
        <v>28</v>
      </c>
      <c r="T196" s="76">
        <v>0</v>
      </c>
      <c r="U196" s="76">
        <v>28</v>
      </c>
      <c r="V196" s="76">
        <v>0</v>
      </c>
      <c r="W196" s="76">
        <v>0</v>
      </c>
      <c r="X196" s="76">
        <v>0</v>
      </c>
      <c r="Y196" s="76">
        <v>0</v>
      </c>
      <c r="Z196" s="76">
        <v>0</v>
      </c>
      <c r="AA196" s="76">
        <v>0</v>
      </c>
      <c r="AB196" s="76">
        <v>0</v>
      </c>
      <c r="AC196" s="76">
        <v>3</v>
      </c>
      <c r="AD196" s="76">
        <v>2</v>
      </c>
      <c r="AE196" s="76">
        <v>0</v>
      </c>
      <c r="AF196" s="76">
        <v>0</v>
      </c>
      <c r="AG196" s="76">
        <v>0</v>
      </c>
      <c r="AH196" s="76">
        <v>9</v>
      </c>
      <c r="AI196" s="76">
        <v>40</v>
      </c>
      <c r="AJ196" s="76">
        <v>0</v>
      </c>
      <c r="AK196" s="76">
        <v>0</v>
      </c>
      <c r="AL196" s="76">
        <v>4</v>
      </c>
      <c r="AM196" s="76">
        <v>0</v>
      </c>
      <c r="AN196" s="76">
        <v>0</v>
      </c>
      <c r="AO196" s="76">
        <v>0</v>
      </c>
      <c r="AP196" s="76">
        <v>0</v>
      </c>
      <c r="AQ196" s="76">
        <v>0</v>
      </c>
      <c r="AR196" s="76">
        <v>0</v>
      </c>
      <c r="AS196" s="76">
        <v>0</v>
      </c>
      <c r="AT196" s="76">
        <v>0</v>
      </c>
      <c r="AU196" s="76">
        <v>0</v>
      </c>
      <c r="AV196" s="76">
        <v>0</v>
      </c>
      <c r="AW196" s="76">
        <v>0</v>
      </c>
      <c r="AX196" s="76">
        <v>0</v>
      </c>
      <c r="AY196" s="76">
        <v>0</v>
      </c>
      <c r="AZ196" s="76">
        <v>0</v>
      </c>
      <c r="BA196" s="76">
        <v>0</v>
      </c>
      <c r="BB196" s="76">
        <v>39</v>
      </c>
      <c r="BC196" s="76">
        <v>0</v>
      </c>
      <c r="BD196" s="76">
        <v>0</v>
      </c>
      <c r="BE196" s="76">
        <v>0</v>
      </c>
      <c r="BF196" s="76">
        <v>25</v>
      </c>
    </row>
    <row r="197" spans="1:58" s="74" customFormat="1" ht="12">
      <c r="A197" s="134"/>
      <c r="B197" s="142" t="s">
        <v>175</v>
      </c>
      <c r="C197" s="142"/>
      <c r="D197" s="142"/>
      <c r="E197" s="118">
        <v>189</v>
      </c>
      <c r="F197" s="75">
        <v>16</v>
      </c>
      <c r="G197" s="76">
        <v>0</v>
      </c>
      <c r="H197" s="76">
        <v>0</v>
      </c>
      <c r="I197" s="76">
        <v>0</v>
      </c>
      <c r="J197" s="76">
        <v>68</v>
      </c>
      <c r="K197" s="76">
        <v>0</v>
      </c>
      <c r="L197" s="76">
        <v>0</v>
      </c>
      <c r="M197" s="76">
        <v>0</v>
      </c>
      <c r="N197" s="76">
        <v>68</v>
      </c>
      <c r="O197" s="76">
        <v>0</v>
      </c>
      <c r="P197" s="76">
        <v>0</v>
      </c>
      <c r="Q197" s="76">
        <v>0</v>
      </c>
      <c r="R197" s="76">
        <v>0</v>
      </c>
      <c r="S197" s="76">
        <v>61</v>
      </c>
      <c r="T197" s="76">
        <v>0</v>
      </c>
      <c r="U197" s="76">
        <v>59</v>
      </c>
      <c r="V197" s="76">
        <v>2</v>
      </c>
      <c r="W197" s="76">
        <v>0</v>
      </c>
      <c r="X197" s="76">
        <v>0</v>
      </c>
      <c r="Y197" s="76">
        <v>0</v>
      </c>
      <c r="Z197" s="76">
        <v>0</v>
      </c>
      <c r="AA197" s="76">
        <v>0</v>
      </c>
      <c r="AB197" s="76">
        <v>0</v>
      </c>
      <c r="AC197" s="76">
        <v>0</v>
      </c>
      <c r="AD197" s="76">
        <v>0</v>
      </c>
      <c r="AE197" s="76">
        <v>0</v>
      </c>
      <c r="AF197" s="76">
        <v>0</v>
      </c>
      <c r="AG197" s="76">
        <v>0</v>
      </c>
      <c r="AH197" s="76">
        <v>8</v>
      </c>
      <c r="AI197" s="76">
        <v>69</v>
      </c>
      <c r="AJ197" s="76">
        <v>0</v>
      </c>
      <c r="AK197" s="76">
        <v>0</v>
      </c>
      <c r="AL197" s="76">
        <v>15</v>
      </c>
      <c r="AM197" s="76">
        <v>0</v>
      </c>
      <c r="AN197" s="76">
        <v>0</v>
      </c>
      <c r="AO197" s="76">
        <v>0</v>
      </c>
      <c r="AP197" s="76">
        <v>0</v>
      </c>
      <c r="AQ197" s="76">
        <v>0</v>
      </c>
      <c r="AR197" s="76">
        <v>68</v>
      </c>
      <c r="AS197" s="76">
        <v>0</v>
      </c>
      <c r="AT197" s="76">
        <v>0</v>
      </c>
      <c r="AU197" s="76">
        <v>0</v>
      </c>
      <c r="AV197" s="76">
        <v>0</v>
      </c>
      <c r="AW197" s="76">
        <v>0</v>
      </c>
      <c r="AX197" s="76">
        <v>0</v>
      </c>
      <c r="AY197" s="76">
        <v>0</v>
      </c>
      <c r="AZ197" s="76">
        <v>0</v>
      </c>
      <c r="BA197" s="76">
        <v>0</v>
      </c>
      <c r="BB197" s="76">
        <v>69</v>
      </c>
      <c r="BC197" s="76">
        <v>0</v>
      </c>
      <c r="BD197" s="76">
        <v>0</v>
      </c>
      <c r="BE197" s="76">
        <v>69</v>
      </c>
      <c r="BF197" s="76">
        <v>51</v>
      </c>
    </row>
    <row r="198" spans="1:58" s="74" customFormat="1" ht="25.5" customHeight="1">
      <c r="A198" s="134"/>
      <c r="B198" s="115" t="s">
        <v>72</v>
      </c>
      <c r="C198" s="142" t="s">
        <v>176</v>
      </c>
      <c r="D198" s="142"/>
      <c r="E198" s="118">
        <v>190</v>
      </c>
      <c r="F198" s="75">
        <v>0</v>
      </c>
      <c r="G198" s="76">
        <v>0</v>
      </c>
      <c r="H198" s="76">
        <v>0</v>
      </c>
      <c r="I198" s="76">
        <v>0</v>
      </c>
      <c r="J198" s="76">
        <v>1</v>
      </c>
      <c r="K198" s="76">
        <v>0</v>
      </c>
      <c r="L198" s="76">
        <v>0</v>
      </c>
      <c r="M198" s="76">
        <v>0</v>
      </c>
      <c r="N198" s="76">
        <v>1</v>
      </c>
      <c r="O198" s="76">
        <v>0</v>
      </c>
      <c r="P198" s="76">
        <v>0</v>
      </c>
      <c r="Q198" s="76">
        <v>0</v>
      </c>
      <c r="R198" s="76">
        <v>0</v>
      </c>
      <c r="S198" s="76">
        <v>0</v>
      </c>
      <c r="T198" s="76">
        <v>0</v>
      </c>
      <c r="U198" s="76">
        <v>0</v>
      </c>
      <c r="V198" s="76">
        <v>0</v>
      </c>
      <c r="W198" s="76">
        <v>0</v>
      </c>
      <c r="X198" s="76">
        <v>0</v>
      </c>
      <c r="Y198" s="76">
        <v>0</v>
      </c>
      <c r="Z198" s="76">
        <v>0</v>
      </c>
      <c r="AA198" s="76">
        <v>0</v>
      </c>
      <c r="AB198" s="76">
        <v>0</v>
      </c>
      <c r="AC198" s="76">
        <v>0</v>
      </c>
      <c r="AD198" s="76">
        <v>0</v>
      </c>
      <c r="AE198" s="76">
        <v>0</v>
      </c>
      <c r="AF198" s="76">
        <v>0</v>
      </c>
      <c r="AG198" s="76">
        <v>0</v>
      </c>
      <c r="AH198" s="76">
        <v>0</v>
      </c>
      <c r="AI198" s="76">
        <v>0</v>
      </c>
      <c r="AJ198" s="76">
        <v>0</v>
      </c>
      <c r="AK198" s="76">
        <v>0</v>
      </c>
      <c r="AL198" s="76">
        <v>1</v>
      </c>
      <c r="AM198" s="76">
        <v>0</v>
      </c>
      <c r="AN198" s="76">
        <v>0</v>
      </c>
      <c r="AO198" s="76">
        <v>0</v>
      </c>
      <c r="AP198" s="76">
        <v>0</v>
      </c>
      <c r="AQ198" s="76">
        <v>0</v>
      </c>
      <c r="AR198" s="76">
        <v>0</v>
      </c>
      <c r="AS198" s="76">
        <v>0</v>
      </c>
      <c r="AT198" s="76">
        <v>0</v>
      </c>
      <c r="AU198" s="76">
        <v>0</v>
      </c>
      <c r="AV198" s="76">
        <v>0</v>
      </c>
      <c r="AW198" s="76">
        <v>0</v>
      </c>
      <c r="AX198" s="76">
        <v>0</v>
      </c>
      <c r="AY198" s="76">
        <v>0</v>
      </c>
      <c r="AZ198" s="76">
        <v>0</v>
      </c>
      <c r="BA198" s="76">
        <v>0</v>
      </c>
      <c r="BB198" s="76">
        <v>0</v>
      </c>
      <c r="BC198" s="76">
        <v>0</v>
      </c>
      <c r="BD198" s="76">
        <v>0</v>
      </c>
      <c r="BE198" s="76">
        <v>0</v>
      </c>
      <c r="BF198" s="76">
        <v>0</v>
      </c>
    </row>
    <row r="199" spans="1:58" s="74" customFormat="1" ht="27.75" customHeight="1">
      <c r="A199" s="134"/>
      <c r="B199" s="142" t="s">
        <v>177</v>
      </c>
      <c r="C199" s="142"/>
      <c r="D199" s="142"/>
      <c r="E199" s="118">
        <v>191</v>
      </c>
      <c r="F199" s="75">
        <v>16</v>
      </c>
      <c r="G199" s="76">
        <v>0</v>
      </c>
      <c r="H199" s="76">
        <v>0</v>
      </c>
      <c r="I199" s="76">
        <v>0</v>
      </c>
      <c r="J199" s="76">
        <v>26</v>
      </c>
      <c r="K199" s="76">
        <v>0</v>
      </c>
      <c r="L199" s="76">
        <v>2</v>
      </c>
      <c r="M199" s="76">
        <v>0</v>
      </c>
      <c r="N199" s="76">
        <v>24</v>
      </c>
      <c r="O199" s="76">
        <v>0</v>
      </c>
      <c r="P199" s="76">
        <v>0</v>
      </c>
      <c r="Q199" s="76">
        <v>0</v>
      </c>
      <c r="R199" s="76">
        <v>0</v>
      </c>
      <c r="S199" s="76">
        <v>21</v>
      </c>
      <c r="T199" s="76">
        <v>0</v>
      </c>
      <c r="U199" s="76">
        <v>20</v>
      </c>
      <c r="V199" s="76">
        <v>1</v>
      </c>
      <c r="W199" s="76">
        <v>0</v>
      </c>
      <c r="X199" s="76">
        <v>0</v>
      </c>
      <c r="Y199" s="76">
        <v>0</v>
      </c>
      <c r="Z199" s="76">
        <v>0</v>
      </c>
      <c r="AA199" s="76">
        <v>0</v>
      </c>
      <c r="AB199" s="76">
        <v>0</v>
      </c>
      <c r="AC199" s="76">
        <v>4</v>
      </c>
      <c r="AD199" s="76">
        <v>3</v>
      </c>
      <c r="AE199" s="76">
        <v>0</v>
      </c>
      <c r="AF199" s="76">
        <v>0</v>
      </c>
      <c r="AG199" s="76">
        <v>0</v>
      </c>
      <c r="AH199" s="76">
        <v>9</v>
      </c>
      <c r="AI199" s="76">
        <v>34</v>
      </c>
      <c r="AJ199" s="76">
        <v>0</v>
      </c>
      <c r="AK199" s="76">
        <v>0</v>
      </c>
      <c r="AL199" s="76">
        <v>6</v>
      </c>
      <c r="AM199" s="76">
        <v>0</v>
      </c>
      <c r="AN199" s="76">
        <v>0</v>
      </c>
      <c r="AO199" s="76">
        <v>0</v>
      </c>
      <c r="AP199" s="76">
        <v>0</v>
      </c>
      <c r="AQ199" s="76">
        <v>0</v>
      </c>
      <c r="AR199" s="76">
        <v>29</v>
      </c>
      <c r="AS199" s="76">
        <v>0</v>
      </c>
      <c r="AT199" s="76">
        <v>0</v>
      </c>
      <c r="AU199" s="76">
        <v>0</v>
      </c>
      <c r="AV199" s="76">
        <v>0</v>
      </c>
      <c r="AW199" s="76">
        <v>0</v>
      </c>
      <c r="AX199" s="76">
        <v>0</v>
      </c>
      <c r="AY199" s="76">
        <v>0</v>
      </c>
      <c r="AZ199" s="76">
        <v>0</v>
      </c>
      <c r="BA199" s="76">
        <v>0</v>
      </c>
      <c r="BB199" s="76">
        <v>33</v>
      </c>
      <c r="BC199" s="76">
        <v>0</v>
      </c>
      <c r="BD199" s="76">
        <v>1</v>
      </c>
      <c r="BE199" s="76">
        <v>0</v>
      </c>
      <c r="BF199" s="76">
        <v>24</v>
      </c>
    </row>
    <row r="200" spans="1:58" s="74" customFormat="1" ht="12">
      <c r="A200" s="134"/>
      <c r="B200" s="142" t="s">
        <v>178</v>
      </c>
      <c r="C200" s="142"/>
      <c r="D200" s="142"/>
      <c r="E200" s="118">
        <v>192</v>
      </c>
      <c r="F200" s="75">
        <v>0</v>
      </c>
      <c r="G200" s="76">
        <v>0</v>
      </c>
      <c r="H200" s="76">
        <v>0</v>
      </c>
      <c r="I200" s="76">
        <v>0</v>
      </c>
      <c r="J200" s="76">
        <v>0</v>
      </c>
      <c r="K200" s="76">
        <v>0</v>
      </c>
      <c r="L200" s="76">
        <v>0</v>
      </c>
      <c r="M200" s="76">
        <v>0</v>
      </c>
      <c r="N200" s="76">
        <v>0</v>
      </c>
      <c r="O200" s="76">
        <v>0</v>
      </c>
      <c r="P200" s="76">
        <v>0</v>
      </c>
      <c r="Q200" s="76">
        <v>0</v>
      </c>
      <c r="R200" s="76">
        <v>0</v>
      </c>
      <c r="S200" s="76">
        <v>0</v>
      </c>
      <c r="T200" s="76">
        <v>0</v>
      </c>
      <c r="U200" s="76">
        <v>0</v>
      </c>
      <c r="V200" s="76">
        <v>0</v>
      </c>
      <c r="W200" s="76">
        <v>0</v>
      </c>
      <c r="X200" s="76">
        <v>0</v>
      </c>
      <c r="Y200" s="76">
        <v>0</v>
      </c>
      <c r="Z200" s="76">
        <v>0</v>
      </c>
      <c r="AA200" s="76">
        <v>0</v>
      </c>
      <c r="AB200" s="76">
        <v>0</v>
      </c>
      <c r="AC200" s="76">
        <v>0</v>
      </c>
      <c r="AD200" s="76">
        <v>0</v>
      </c>
      <c r="AE200" s="76">
        <v>0</v>
      </c>
      <c r="AF200" s="76">
        <v>0</v>
      </c>
      <c r="AG200" s="76">
        <v>0</v>
      </c>
      <c r="AH200" s="76">
        <v>0</v>
      </c>
      <c r="AI200" s="76">
        <v>0</v>
      </c>
      <c r="AJ200" s="76">
        <v>0</v>
      </c>
      <c r="AK200" s="76">
        <v>0</v>
      </c>
      <c r="AL200" s="76">
        <v>0</v>
      </c>
      <c r="AM200" s="76">
        <v>0</v>
      </c>
      <c r="AN200" s="76">
        <v>0</v>
      </c>
      <c r="AO200" s="76">
        <v>0</v>
      </c>
      <c r="AP200" s="76">
        <v>0</v>
      </c>
      <c r="AQ200" s="76">
        <v>0</v>
      </c>
      <c r="AR200" s="76">
        <v>0</v>
      </c>
      <c r="AS200" s="76">
        <v>0</v>
      </c>
      <c r="AT200" s="76">
        <v>0</v>
      </c>
      <c r="AU200" s="76">
        <v>0</v>
      </c>
      <c r="AV200" s="76">
        <v>0</v>
      </c>
      <c r="AW200" s="76">
        <v>0</v>
      </c>
      <c r="AX200" s="76">
        <v>0</v>
      </c>
      <c r="AY200" s="76">
        <v>0</v>
      </c>
      <c r="AZ200" s="76">
        <v>0</v>
      </c>
      <c r="BA200" s="76">
        <v>0</v>
      </c>
      <c r="BB200" s="76">
        <v>0</v>
      </c>
      <c r="BC200" s="76">
        <v>0</v>
      </c>
      <c r="BD200" s="76">
        <v>0</v>
      </c>
      <c r="BE200" s="76">
        <v>0</v>
      </c>
      <c r="BF200" s="76">
        <v>0</v>
      </c>
    </row>
    <row r="201" spans="1:58" s="74" customFormat="1" ht="12">
      <c r="A201" s="134"/>
      <c r="B201" s="142" t="s">
        <v>26</v>
      </c>
      <c r="C201" s="142"/>
      <c r="D201" s="142"/>
      <c r="E201" s="118">
        <v>193</v>
      </c>
      <c r="F201" s="75">
        <v>32</v>
      </c>
      <c r="G201" s="76">
        <v>0</v>
      </c>
      <c r="H201" s="76">
        <v>0</v>
      </c>
      <c r="I201" s="76">
        <v>1</v>
      </c>
      <c r="J201" s="76">
        <v>78</v>
      </c>
      <c r="K201" s="76">
        <v>0</v>
      </c>
      <c r="L201" s="76">
        <v>3</v>
      </c>
      <c r="M201" s="76">
        <v>0</v>
      </c>
      <c r="N201" s="76">
        <v>76</v>
      </c>
      <c r="O201" s="76">
        <v>0</v>
      </c>
      <c r="P201" s="76">
        <v>0</v>
      </c>
      <c r="Q201" s="76">
        <v>0</v>
      </c>
      <c r="R201" s="76">
        <v>0</v>
      </c>
      <c r="S201" s="76">
        <v>70</v>
      </c>
      <c r="T201" s="76">
        <v>0</v>
      </c>
      <c r="U201" s="76">
        <v>68</v>
      </c>
      <c r="V201" s="76">
        <v>2</v>
      </c>
      <c r="W201" s="76">
        <v>0</v>
      </c>
      <c r="X201" s="76">
        <v>0</v>
      </c>
      <c r="Y201" s="76">
        <v>0</v>
      </c>
      <c r="Z201" s="76">
        <v>0</v>
      </c>
      <c r="AA201" s="76">
        <v>0</v>
      </c>
      <c r="AB201" s="76">
        <v>0</v>
      </c>
      <c r="AC201" s="76">
        <v>4</v>
      </c>
      <c r="AD201" s="76">
        <v>4</v>
      </c>
      <c r="AE201" s="76">
        <v>0</v>
      </c>
      <c r="AF201" s="76">
        <v>0</v>
      </c>
      <c r="AG201" s="76">
        <v>0</v>
      </c>
      <c r="AH201" s="76">
        <v>8</v>
      </c>
      <c r="AI201" s="76">
        <v>82</v>
      </c>
      <c r="AJ201" s="76">
        <v>0</v>
      </c>
      <c r="AK201" s="76">
        <v>0</v>
      </c>
      <c r="AL201" s="76">
        <v>26</v>
      </c>
      <c r="AM201" s="76">
        <v>21</v>
      </c>
      <c r="AN201" s="76">
        <v>0</v>
      </c>
      <c r="AO201" s="76">
        <v>1</v>
      </c>
      <c r="AP201" s="76">
        <v>0</v>
      </c>
      <c r="AQ201" s="76">
        <v>1</v>
      </c>
      <c r="AR201" s="76">
        <v>77</v>
      </c>
      <c r="AS201" s="76">
        <v>26037</v>
      </c>
      <c r="AT201" s="76">
        <v>0</v>
      </c>
      <c r="AU201" s="76">
        <v>0</v>
      </c>
      <c r="AV201" s="76">
        <v>0</v>
      </c>
      <c r="AW201" s="76">
        <v>0</v>
      </c>
      <c r="AX201" s="76">
        <v>0</v>
      </c>
      <c r="AY201" s="76">
        <v>0</v>
      </c>
      <c r="AZ201" s="76">
        <v>0</v>
      </c>
      <c r="BA201" s="76">
        <v>0</v>
      </c>
      <c r="BB201" s="76">
        <v>82</v>
      </c>
      <c r="BC201" s="76">
        <v>0</v>
      </c>
      <c r="BD201" s="76">
        <v>0</v>
      </c>
      <c r="BE201" s="76">
        <v>0</v>
      </c>
      <c r="BF201" s="76">
        <v>54</v>
      </c>
    </row>
    <row r="202" spans="1:58" s="74" customFormat="1" ht="36.75" customHeight="1">
      <c r="A202" s="134"/>
      <c r="B202" s="142" t="s">
        <v>279</v>
      </c>
      <c r="C202" s="142"/>
      <c r="D202" s="142"/>
      <c r="E202" s="118">
        <v>194</v>
      </c>
      <c r="F202" s="75">
        <v>0</v>
      </c>
      <c r="G202" s="76">
        <v>0</v>
      </c>
      <c r="H202" s="76">
        <v>0</v>
      </c>
      <c r="I202" s="76">
        <v>0</v>
      </c>
      <c r="J202" s="76">
        <v>0</v>
      </c>
      <c r="K202" s="76">
        <v>0</v>
      </c>
      <c r="L202" s="76">
        <v>0</v>
      </c>
      <c r="M202" s="76">
        <v>0</v>
      </c>
      <c r="N202" s="76">
        <v>0</v>
      </c>
      <c r="O202" s="76">
        <v>0</v>
      </c>
      <c r="P202" s="76">
        <v>0</v>
      </c>
      <c r="Q202" s="76">
        <v>0</v>
      </c>
      <c r="R202" s="76">
        <v>0</v>
      </c>
      <c r="S202" s="76">
        <v>0</v>
      </c>
      <c r="T202" s="76">
        <v>0</v>
      </c>
      <c r="U202" s="76">
        <v>0</v>
      </c>
      <c r="V202" s="76">
        <v>0</v>
      </c>
      <c r="W202" s="76">
        <v>0</v>
      </c>
      <c r="X202" s="76">
        <v>0</v>
      </c>
      <c r="Y202" s="76">
        <v>0</v>
      </c>
      <c r="Z202" s="76">
        <v>0</v>
      </c>
      <c r="AA202" s="76">
        <v>0</v>
      </c>
      <c r="AB202" s="76">
        <v>0</v>
      </c>
      <c r="AC202" s="76">
        <v>0</v>
      </c>
      <c r="AD202" s="76">
        <v>0</v>
      </c>
      <c r="AE202" s="76">
        <v>0</v>
      </c>
      <c r="AF202" s="76">
        <v>0</v>
      </c>
      <c r="AG202" s="76">
        <v>0</v>
      </c>
      <c r="AH202" s="76">
        <v>0</v>
      </c>
      <c r="AI202" s="76">
        <v>0</v>
      </c>
      <c r="AJ202" s="76">
        <v>0</v>
      </c>
      <c r="AK202" s="76">
        <v>0</v>
      </c>
      <c r="AL202" s="76">
        <v>0</v>
      </c>
      <c r="AM202" s="76">
        <v>0</v>
      </c>
      <c r="AN202" s="76">
        <v>0</v>
      </c>
      <c r="AO202" s="76">
        <v>0</v>
      </c>
      <c r="AP202" s="76">
        <v>0</v>
      </c>
      <c r="AQ202" s="76">
        <v>0</v>
      </c>
      <c r="AR202" s="76">
        <v>0</v>
      </c>
      <c r="AS202" s="76">
        <v>0</v>
      </c>
      <c r="AT202" s="76">
        <v>0</v>
      </c>
      <c r="AU202" s="76">
        <v>0</v>
      </c>
      <c r="AV202" s="76">
        <v>0</v>
      </c>
      <c r="AW202" s="76">
        <v>0</v>
      </c>
      <c r="AX202" s="76">
        <v>0</v>
      </c>
      <c r="AY202" s="76">
        <v>0</v>
      </c>
      <c r="AZ202" s="76">
        <v>0</v>
      </c>
      <c r="BA202" s="76">
        <v>0</v>
      </c>
      <c r="BB202" s="76">
        <v>0</v>
      </c>
      <c r="BC202" s="76">
        <v>0</v>
      </c>
      <c r="BD202" s="76">
        <v>0</v>
      </c>
      <c r="BE202" s="76">
        <v>0</v>
      </c>
      <c r="BF202" s="76">
        <v>0</v>
      </c>
    </row>
    <row r="203" spans="1:58" s="74" customFormat="1" ht="24.75" customHeight="1">
      <c r="A203" s="134"/>
      <c r="B203" s="142" t="s">
        <v>179</v>
      </c>
      <c r="C203" s="142"/>
      <c r="D203" s="142"/>
      <c r="E203" s="118">
        <v>195</v>
      </c>
      <c r="F203" s="75">
        <v>0</v>
      </c>
      <c r="G203" s="76">
        <v>0</v>
      </c>
      <c r="H203" s="76">
        <v>0</v>
      </c>
      <c r="I203" s="76">
        <v>0</v>
      </c>
      <c r="J203" s="76">
        <v>0</v>
      </c>
      <c r="K203" s="76">
        <v>0</v>
      </c>
      <c r="L203" s="76">
        <v>0</v>
      </c>
      <c r="M203" s="76">
        <v>0</v>
      </c>
      <c r="N203" s="76">
        <v>0</v>
      </c>
      <c r="O203" s="76">
        <v>0</v>
      </c>
      <c r="P203" s="76">
        <v>0</v>
      </c>
      <c r="Q203" s="76">
        <v>0</v>
      </c>
      <c r="R203" s="76">
        <v>0</v>
      </c>
      <c r="S203" s="76">
        <v>0</v>
      </c>
      <c r="T203" s="76">
        <v>0</v>
      </c>
      <c r="U203" s="76">
        <v>0</v>
      </c>
      <c r="V203" s="76">
        <v>0</v>
      </c>
      <c r="W203" s="76">
        <v>0</v>
      </c>
      <c r="X203" s="76">
        <v>0</v>
      </c>
      <c r="Y203" s="76">
        <v>0</v>
      </c>
      <c r="Z203" s="76">
        <v>0</v>
      </c>
      <c r="AA203" s="76">
        <v>0</v>
      </c>
      <c r="AB203" s="76">
        <v>0</v>
      </c>
      <c r="AC203" s="76">
        <v>0</v>
      </c>
      <c r="AD203" s="76">
        <v>0</v>
      </c>
      <c r="AE203" s="76">
        <v>0</v>
      </c>
      <c r="AF203" s="76">
        <v>0</v>
      </c>
      <c r="AG203" s="76">
        <v>0</v>
      </c>
      <c r="AH203" s="76">
        <v>0</v>
      </c>
      <c r="AI203" s="76">
        <v>0</v>
      </c>
      <c r="AJ203" s="76">
        <v>0</v>
      </c>
      <c r="AK203" s="76">
        <v>0</v>
      </c>
      <c r="AL203" s="76">
        <v>0</v>
      </c>
      <c r="AM203" s="76">
        <v>0</v>
      </c>
      <c r="AN203" s="76">
        <v>0</v>
      </c>
      <c r="AO203" s="76">
        <v>0</v>
      </c>
      <c r="AP203" s="76">
        <v>0</v>
      </c>
      <c r="AQ203" s="76">
        <v>0</v>
      </c>
      <c r="AR203" s="76">
        <v>0</v>
      </c>
      <c r="AS203" s="76">
        <v>0</v>
      </c>
      <c r="AT203" s="76">
        <v>0</v>
      </c>
      <c r="AU203" s="76">
        <v>0</v>
      </c>
      <c r="AV203" s="76">
        <v>0</v>
      </c>
      <c r="AW203" s="76">
        <v>0</v>
      </c>
      <c r="AX203" s="76">
        <v>0</v>
      </c>
      <c r="AY203" s="76">
        <v>0</v>
      </c>
      <c r="AZ203" s="76">
        <v>0</v>
      </c>
      <c r="BA203" s="76">
        <v>0</v>
      </c>
      <c r="BB203" s="76">
        <v>0</v>
      </c>
      <c r="BC203" s="76">
        <v>0</v>
      </c>
      <c r="BD203" s="76">
        <v>0</v>
      </c>
      <c r="BE203" s="76">
        <v>0</v>
      </c>
      <c r="BF203" s="76">
        <v>0</v>
      </c>
    </row>
    <row r="204" spans="1:58" s="74" customFormat="1" ht="39" customHeight="1">
      <c r="A204" s="134"/>
      <c r="B204" s="142" t="s">
        <v>181</v>
      </c>
      <c r="C204" s="142"/>
      <c r="D204" s="142"/>
      <c r="E204" s="118">
        <v>196</v>
      </c>
      <c r="F204" s="75">
        <v>2</v>
      </c>
      <c r="G204" s="76">
        <v>0</v>
      </c>
      <c r="H204" s="76">
        <v>0</v>
      </c>
      <c r="I204" s="76">
        <v>0</v>
      </c>
      <c r="J204" s="76">
        <v>22</v>
      </c>
      <c r="K204" s="76">
        <v>0</v>
      </c>
      <c r="L204" s="76">
        <v>0</v>
      </c>
      <c r="M204" s="76">
        <v>0</v>
      </c>
      <c r="N204" s="76">
        <v>21</v>
      </c>
      <c r="O204" s="76">
        <v>1</v>
      </c>
      <c r="P204" s="76">
        <v>0</v>
      </c>
      <c r="Q204" s="76">
        <v>0</v>
      </c>
      <c r="R204" s="76">
        <v>0</v>
      </c>
      <c r="S204" s="76">
        <v>21</v>
      </c>
      <c r="T204" s="76">
        <v>0</v>
      </c>
      <c r="U204" s="76">
        <v>19</v>
      </c>
      <c r="V204" s="76">
        <v>2</v>
      </c>
      <c r="W204" s="76">
        <v>0</v>
      </c>
      <c r="X204" s="76">
        <v>0</v>
      </c>
      <c r="Y204" s="76">
        <v>0</v>
      </c>
      <c r="Z204" s="76">
        <v>0</v>
      </c>
      <c r="AA204" s="76">
        <v>0</v>
      </c>
      <c r="AB204" s="76">
        <v>0</v>
      </c>
      <c r="AC204" s="76">
        <v>0</v>
      </c>
      <c r="AD204" s="76">
        <v>0</v>
      </c>
      <c r="AE204" s="76">
        <v>0</v>
      </c>
      <c r="AF204" s="76">
        <v>0</v>
      </c>
      <c r="AG204" s="76">
        <v>0</v>
      </c>
      <c r="AH204" s="76">
        <v>2</v>
      </c>
      <c r="AI204" s="76">
        <v>23</v>
      </c>
      <c r="AJ204" s="76">
        <v>0</v>
      </c>
      <c r="AK204" s="76">
        <v>0</v>
      </c>
      <c r="AL204" s="76">
        <v>0</v>
      </c>
      <c r="AM204" s="76">
        <v>0</v>
      </c>
      <c r="AN204" s="76">
        <v>0</v>
      </c>
      <c r="AO204" s="76">
        <v>4</v>
      </c>
      <c r="AP204" s="76">
        <v>0</v>
      </c>
      <c r="AQ204" s="76">
        <v>3</v>
      </c>
      <c r="AR204" s="76">
        <v>22</v>
      </c>
      <c r="AS204" s="76">
        <v>0</v>
      </c>
      <c r="AT204" s="76">
        <v>0</v>
      </c>
      <c r="AU204" s="76">
        <v>0</v>
      </c>
      <c r="AV204" s="76">
        <v>0</v>
      </c>
      <c r="AW204" s="76">
        <v>0</v>
      </c>
      <c r="AX204" s="76">
        <v>0</v>
      </c>
      <c r="AY204" s="76">
        <v>0</v>
      </c>
      <c r="AZ204" s="76">
        <v>0</v>
      </c>
      <c r="BA204" s="76">
        <v>0</v>
      </c>
      <c r="BB204" s="76">
        <v>23</v>
      </c>
      <c r="BC204" s="76">
        <v>0</v>
      </c>
      <c r="BD204" s="76">
        <v>0</v>
      </c>
      <c r="BE204" s="76">
        <v>23</v>
      </c>
      <c r="BF204" s="76">
        <v>0</v>
      </c>
    </row>
    <row r="205" spans="1:58" s="74" customFormat="1" ht="25.5" customHeight="1">
      <c r="A205" s="134"/>
      <c r="B205" s="142" t="s">
        <v>27</v>
      </c>
      <c r="C205" s="142"/>
      <c r="D205" s="142"/>
      <c r="E205" s="118">
        <v>197</v>
      </c>
      <c r="F205" s="75">
        <v>0</v>
      </c>
      <c r="G205" s="76">
        <v>0</v>
      </c>
      <c r="H205" s="76">
        <v>0</v>
      </c>
      <c r="I205" s="76">
        <v>0</v>
      </c>
      <c r="J205" s="76">
        <v>0</v>
      </c>
      <c r="K205" s="76">
        <v>0</v>
      </c>
      <c r="L205" s="76">
        <v>0</v>
      </c>
      <c r="M205" s="76">
        <v>0</v>
      </c>
      <c r="N205" s="76">
        <v>0</v>
      </c>
      <c r="O205" s="76">
        <v>0</v>
      </c>
      <c r="P205" s="76">
        <v>0</v>
      </c>
      <c r="Q205" s="76">
        <v>0</v>
      </c>
      <c r="R205" s="76">
        <v>0</v>
      </c>
      <c r="S205" s="76">
        <v>0</v>
      </c>
      <c r="T205" s="76">
        <v>0</v>
      </c>
      <c r="U205" s="76">
        <v>0</v>
      </c>
      <c r="V205" s="76">
        <v>0</v>
      </c>
      <c r="W205" s="76">
        <v>0</v>
      </c>
      <c r="X205" s="76">
        <v>0</v>
      </c>
      <c r="Y205" s="76">
        <v>0</v>
      </c>
      <c r="Z205" s="76">
        <v>0</v>
      </c>
      <c r="AA205" s="76">
        <v>0</v>
      </c>
      <c r="AB205" s="76">
        <v>0</v>
      </c>
      <c r="AC205" s="76">
        <v>0</v>
      </c>
      <c r="AD205" s="76">
        <v>0</v>
      </c>
      <c r="AE205" s="76">
        <v>0</v>
      </c>
      <c r="AF205" s="76">
        <v>0</v>
      </c>
      <c r="AG205" s="76">
        <v>0</v>
      </c>
      <c r="AH205" s="76">
        <v>0</v>
      </c>
      <c r="AI205" s="76">
        <v>0</v>
      </c>
      <c r="AJ205" s="76">
        <v>0</v>
      </c>
      <c r="AK205" s="76">
        <v>0</v>
      </c>
      <c r="AL205" s="76">
        <v>0</v>
      </c>
      <c r="AM205" s="76">
        <v>0</v>
      </c>
      <c r="AN205" s="76">
        <v>0</v>
      </c>
      <c r="AO205" s="76">
        <v>0</v>
      </c>
      <c r="AP205" s="76">
        <v>0</v>
      </c>
      <c r="AQ205" s="76">
        <v>0</v>
      </c>
      <c r="AR205" s="76">
        <v>0</v>
      </c>
      <c r="AS205" s="76">
        <v>0</v>
      </c>
      <c r="AT205" s="76">
        <v>0</v>
      </c>
      <c r="AU205" s="76">
        <v>0</v>
      </c>
      <c r="AV205" s="76">
        <v>0</v>
      </c>
      <c r="AW205" s="76">
        <v>0</v>
      </c>
      <c r="AX205" s="76">
        <v>0</v>
      </c>
      <c r="AY205" s="76">
        <v>0</v>
      </c>
      <c r="AZ205" s="76">
        <v>0</v>
      </c>
      <c r="BA205" s="76">
        <v>0</v>
      </c>
      <c r="BB205" s="76">
        <v>0</v>
      </c>
      <c r="BC205" s="76">
        <v>0</v>
      </c>
      <c r="BD205" s="76">
        <v>0</v>
      </c>
      <c r="BE205" s="76">
        <v>0</v>
      </c>
      <c r="BF205" s="76">
        <v>0</v>
      </c>
    </row>
    <row r="206" spans="1:58" s="74" customFormat="1" ht="35.25" customHeight="1">
      <c r="A206" s="134"/>
      <c r="B206" s="142" t="s">
        <v>347</v>
      </c>
      <c r="C206" s="142"/>
      <c r="D206" s="142"/>
      <c r="E206" s="118">
        <v>198</v>
      </c>
      <c r="F206" s="75">
        <v>2</v>
      </c>
      <c r="G206" s="76">
        <v>0</v>
      </c>
      <c r="H206" s="76">
        <v>0</v>
      </c>
      <c r="I206" s="76">
        <v>2</v>
      </c>
      <c r="J206" s="76">
        <v>89</v>
      </c>
      <c r="K206" s="76">
        <v>0</v>
      </c>
      <c r="L206" s="76">
        <v>0</v>
      </c>
      <c r="M206" s="76">
        <v>0</v>
      </c>
      <c r="N206" s="76">
        <v>86</v>
      </c>
      <c r="O206" s="76">
        <v>5</v>
      </c>
      <c r="P206" s="76">
        <v>0</v>
      </c>
      <c r="Q206" s="76">
        <v>0</v>
      </c>
      <c r="R206" s="76">
        <v>0</v>
      </c>
      <c r="S206" s="76">
        <v>75</v>
      </c>
      <c r="T206" s="76">
        <v>0</v>
      </c>
      <c r="U206" s="76">
        <v>74</v>
      </c>
      <c r="V206" s="76">
        <v>1</v>
      </c>
      <c r="W206" s="76">
        <v>0</v>
      </c>
      <c r="X206" s="76">
        <v>0</v>
      </c>
      <c r="Y206" s="76">
        <v>0</v>
      </c>
      <c r="Z206" s="76">
        <v>0</v>
      </c>
      <c r="AA206" s="76">
        <v>0</v>
      </c>
      <c r="AB206" s="76">
        <v>0</v>
      </c>
      <c r="AC206" s="76">
        <v>2</v>
      </c>
      <c r="AD206" s="76">
        <v>2</v>
      </c>
      <c r="AE206" s="76">
        <v>0</v>
      </c>
      <c r="AF206" s="76">
        <v>0</v>
      </c>
      <c r="AG206" s="76">
        <v>0</v>
      </c>
      <c r="AH206" s="76">
        <v>6</v>
      </c>
      <c r="AI206" s="76">
        <v>83</v>
      </c>
      <c r="AJ206" s="76">
        <v>0</v>
      </c>
      <c r="AK206" s="76">
        <v>0</v>
      </c>
      <c r="AL206" s="76">
        <v>5</v>
      </c>
      <c r="AM206" s="76">
        <v>0</v>
      </c>
      <c r="AN206" s="76">
        <v>0</v>
      </c>
      <c r="AO206" s="76">
        <v>0</v>
      </c>
      <c r="AP206" s="76">
        <v>0</v>
      </c>
      <c r="AQ206" s="76">
        <v>0</v>
      </c>
      <c r="AR206" s="76">
        <v>19</v>
      </c>
      <c r="AS206" s="76">
        <v>0</v>
      </c>
      <c r="AT206" s="76">
        <v>0</v>
      </c>
      <c r="AU206" s="76">
        <v>0</v>
      </c>
      <c r="AV206" s="76">
        <v>0</v>
      </c>
      <c r="AW206" s="76">
        <v>0</v>
      </c>
      <c r="AX206" s="76">
        <v>0</v>
      </c>
      <c r="AY206" s="76">
        <v>0</v>
      </c>
      <c r="AZ206" s="76">
        <v>0</v>
      </c>
      <c r="BA206" s="76">
        <v>0</v>
      </c>
      <c r="BB206" s="76">
        <v>82</v>
      </c>
      <c r="BC206" s="76">
        <v>0</v>
      </c>
      <c r="BD206" s="76">
        <v>0</v>
      </c>
      <c r="BE206" s="76">
        <v>0</v>
      </c>
      <c r="BF206" s="76">
        <v>0</v>
      </c>
    </row>
    <row r="207" spans="1:58" s="74" customFormat="1" ht="27" customHeight="1">
      <c r="A207" s="134"/>
      <c r="B207" s="142" t="s">
        <v>348</v>
      </c>
      <c r="C207" s="142"/>
      <c r="D207" s="142"/>
      <c r="E207" s="118">
        <v>199</v>
      </c>
      <c r="F207" s="75">
        <v>0</v>
      </c>
      <c r="G207" s="76">
        <v>0</v>
      </c>
      <c r="H207" s="76">
        <v>0</v>
      </c>
      <c r="I207" s="76">
        <v>0</v>
      </c>
      <c r="J207" s="76">
        <v>13</v>
      </c>
      <c r="K207" s="76">
        <v>0</v>
      </c>
      <c r="L207" s="76">
        <v>0</v>
      </c>
      <c r="M207" s="76">
        <v>0</v>
      </c>
      <c r="N207" s="76">
        <v>13</v>
      </c>
      <c r="O207" s="76">
        <v>0</v>
      </c>
      <c r="P207" s="76">
        <v>0</v>
      </c>
      <c r="Q207" s="76">
        <v>0</v>
      </c>
      <c r="R207" s="76">
        <v>0</v>
      </c>
      <c r="S207" s="76">
        <v>12</v>
      </c>
      <c r="T207" s="76">
        <v>0</v>
      </c>
      <c r="U207" s="76">
        <v>12</v>
      </c>
      <c r="V207" s="76">
        <v>0</v>
      </c>
      <c r="W207" s="76">
        <v>0</v>
      </c>
      <c r="X207" s="76">
        <v>0</v>
      </c>
      <c r="Y207" s="76">
        <v>0</v>
      </c>
      <c r="Z207" s="76">
        <v>0</v>
      </c>
      <c r="AA207" s="76">
        <v>0</v>
      </c>
      <c r="AB207" s="76">
        <v>0</v>
      </c>
      <c r="AC207" s="76">
        <v>1</v>
      </c>
      <c r="AD207" s="76">
        <v>1</v>
      </c>
      <c r="AE207" s="76">
        <v>0</v>
      </c>
      <c r="AF207" s="76">
        <v>0</v>
      </c>
      <c r="AG207" s="76">
        <v>0</v>
      </c>
      <c r="AH207" s="76">
        <v>0</v>
      </c>
      <c r="AI207" s="76">
        <v>13</v>
      </c>
      <c r="AJ207" s="76">
        <v>0</v>
      </c>
      <c r="AK207" s="76">
        <v>0</v>
      </c>
      <c r="AL207" s="76">
        <v>0</v>
      </c>
      <c r="AM207" s="76">
        <v>0</v>
      </c>
      <c r="AN207" s="76">
        <v>0</v>
      </c>
      <c r="AO207" s="76">
        <v>0</v>
      </c>
      <c r="AP207" s="76">
        <v>0</v>
      </c>
      <c r="AQ207" s="76">
        <v>0</v>
      </c>
      <c r="AR207" s="76">
        <v>12</v>
      </c>
      <c r="AS207" s="76">
        <v>0</v>
      </c>
      <c r="AT207" s="76">
        <v>0</v>
      </c>
      <c r="AU207" s="76">
        <v>0</v>
      </c>
      <c r="AV207" s="76">
        <v>0</v>
      </c>
      <c r="AW207" s="76">
        <v>0</v>
      </c>
      <c r="AX207" s="76">
        <v>0</v>
      </c>
      <c r="AY207" s="76">
        <v>0</v>
      </c>
      <c r="AZ207" s="76">
        <v>0</v>
      </c>
      <c r="BA207" s="76">
        <v>0</v>
      </c>
      <c r="BB207" s="76">
        <v>13</v>
      </c>
      <c r="BC207" s="76">
        <v>0</v>
      </c>
      <c r="BD207" s="76">
        <v>0</v>
      </c>
      <c r="BE207" s="76">
        <v>0</v>
      </c>
      <c r="BF207" s="76">
        <v>0</v>
      </c>
    </row>
    <row r="208" spans="1:58" s="74" customFormat="1" ht="42.75" customHeight="1">
      <c r="A208" s="134"/>
      <c r="B208" s="142" t="s">
        <v>182</v>
      </c>
      <c r="C208" s="142"/>
      <c r="D208" s="142"/>
      <c r="E208" s="118">
        <v>200</v>
      </c>
      <c r="F208" s="75">
        <v>0</v>
      </c>
      <c r="G208" s="76">
        <v>0</v>
      </c>
      <c r="H208" s="76">
        <v>0</v>
      </c>
      <c r="I208" s="76">
        <v>0</v>
      </c>
      <c r="J208" s="76">
        <v>0</v>
      </c>
      <c r="K208" s="76">
        <v>0</v>
      </c>
      <c r="L208" s="76">
        <v>0</v>
      </c>
      <c r="M208" s="76">
        <v>0</v>
      </c>
      <c r="N208" s="76">
        <v>0</v>
      </c>
      <c r="O208" s="76">
        <v>0</v>
      </c>
      <c r="P208" s="76">
        <v>0</v>
      </c>
      <c r="Q208" s="76">
        <v>0</v>
      </c>
      <c r="R208" s="76">
        <v>0</v>
      </c>
      <c r="S208" s="76">
        <v>0</v>
      </c>
      <c r="T208" s="76">
        <v>0</v>
      </c>
      <c r="U208" s="76">
        <v>0</v>
      </c>
      <c r="V208" s="76">
        <v>0</v>
      </c>
      <c r="W208" s="76">
        <v>0</v>
      </c>
      <c r="X208" s="76">
        <v>0</v>
      </c>
      <c r="Y208" s="76">
        <v>0</v>
      </c>
      <c r="Z208" s="76">
        <v>0</v>
      </c>
      <c r="AA208" s="76">
        <v>0</v>
      </c>
      <c r="AB208" s="76">
        <v>0</v>
      </c>
      <c r="AC208" s="76">
        <v>0</v>
      </c>
      <c r="AD208" s="76">
        <v>0</v>
      </c>
      <c r="AE208" s="76">
        <v>0</v>
      </c>
      <c r="AF208" s="76">
        <v>0</v>
      </c>
      <c r="AG208" s="76">
        <v>0</v>
      </c>
      <c r="AH208" s="76">
        <v>0</v>
      </c>
      <c r="AI208" s="76">
        <v>0</v>
      </c>
      <c r="AJ208" s="76">
        <v>0</v>
      </c>
      <c r="AK208" s="76">
        <v>0</v>
      </c>
      <c r="AL208" s="76">
        <v>0</v>
      </c>
      <c r="AM208" s="76">
        <v>0</v>
      </c>
      <c r="AN208" s="76">
        <v>0</v>
      </c>
      <c r="AO208" s="76">
        <v>0</v>
      </c>
      <c r="AP208" s="76">
        <v>0</v>
      </c>
      <c r="AQ208" s="76">
        <v>0</v>
      </c>
      <c r="AR208" s="76">
        <v>0</v>
      </c>
      <c r="AS208" s="76">
        <v>0</v>
      </c>
      <c r="AT208" s="76">
        <v>0</v>
      </c>
      <c r="AU208" s="76">
        <v>0</v>
      </c>
      <c r="AV208" s="76">
        <v>0</v>
      </c>
      <c r="AW208" s="76">
        <v>0</v>
      </c>
      <c r="AX208" s="76">
        <v>0</v>
      </c>
      <c r="AY208" s="76">
        <v>0</v>
      </c>
      <c r="AZ208" s="76">
        <v>0</v>
      </c>
      <c r="BA208" s="76">
        <v>0</v>
      </c>
      <c r="BB208" s="76">
        <v>0</v>
      </c>
      <c r="BC208" s="76">
        <v>0</v>
      </c>
      <c r="BD208" s="76">
        <v>0</v>
      </c>
      <c r="BE208" s="76">
        <v>0</v>
      </c>
      <c r="BF208" s="76">
        <v>0</v>
      </c>
    </row>
    <row r="209" spans="1:58" s="74" customFormat="1" ht="42" customHeight="1">
      <c r="A209" s="134"/>
      <c r="B209" s="142" t="s">
        <v>183</v>
      </c>
      <c r="C209" s="142"/>
      <c r="D209" s="142"/>
      <c r="E209" s="118">
        <v>201</v>
      </c>
      <c r="F209" s="75">
        <v>0</v>
      </c>
      <c r="G209" s="76">
        <v>0</v>
      </c>
      <c r="H209" s="76">
        <v>0</v>
      </c>
      <c r="I209" s="76">
        <v>0</v>
      </c>
      <c r="J209" s="76">
        <v>0</v>
      </c>
      <c r="K209" s="76">
        <v>0</v>
      </c>
      <c r="L209" s="76">
        <v>0</v>
      </c>
      <c r="M209" s="76">
        <v>0</v>
      </c>
      <c r="N209" s="76">
        <v>0</v>
      </c>
      <c r="O209" s="76">
        <v>0</v>
      </c>
      <c r="P209" s="76">
        <v>0</v>
      </c>
      <c r="Q209" s="76">
        <v>0</v>
      </c>
      <c r="R209" s="76">
        <v>0</v>
      </c>
      <c r="S209" s="76">
        <v>0</v>
      </c>
      <c r="T209" s="76">
        <v>0</v>
      </c>
      <c r="U209" s="76">
        <v>0</v>
      </c>
      <c r="V209" s="76">
        <v>0</v>
      </c>
      <c r="W209" s="76">
        <v>0</v>
      </c>
      <c r="X209" s="76">
        <v>0</v>
      </c>
      <c r="Y209" s="76">
        <v>0</v>
      </c>
      <c r="Z209" s="76">
        <v>0</v>
      </c>
      <c r="AA209" s="76">
        <v>0</v>
      </c>
      <c r="AB209" s="76">
        <v>0</v>
      </c>
      <c r="AC209" s="76">
        <v>0</v>
      </c>
      <c r="AD209" s="76">
        <v>0</v>
      </c>
      <c r="AE209" s="76">
        <v>0</v>
      </c>
      <c r="AF209" s="76">
        <v>0</v>
      </c>
      <c r="AG209" s="76">
        <v>0</v>
      </c>
      <c r="AH209" s="76">
        <v>0</v>
      </c>
      <c r="AI209" s="76">
        <v>0</v>
      </c>
      <c r="AJ209" s="76">
        <v>0</v>
      </c>
      <c r="AK209" s="76">
        <v>0</v>
      </c>
      <c r="AL209" s="76">
        <v>0</v>
      </c>
      <c r="AM209" s="76">
        <v>0</v>
      </c>
      <c r="AN209" s="76">
        <v>0</v>
      </c>
      <c r="AO209" s="76">
        <v>0</v>
      </c>
      <c r="AP209" s="76">
        <v>0</v>
      </c>
      <c r="AQ209" s="76">
        <v>0</v>
      </c>
      <c r="AR209" s="76">
        <v>0</v>
      </c>
      <c r="AS209" s="76">
        <v>0</v>
      </c>
      <c r="AT209" s="76">
        <v>0</v>
      </c>
      <c r="AU209" s="76">
        <v>0</v>
      </c>
      <c r="AV209" s="76">
        <v>0</v>
      </c>
      <c r="AW209" s="76">
        <v>0</v>
      </c>
      <c r="AX209" s="76">
        <v>0</v>
      </c>
      <c r="AY209" s="76">
        <v>0</v>
      </c>
      <c r="AZ209" s="76">
        <v>0</v>
      </c>
      <c r="BA209" s="76">
        <v>0</v>
      </c>
      <c r="BB209" s="76">
        <v>0</v>
      </c>
      <c r="BC209" s="76">
        <v>0</v>
      </c>
      <c r="BD209" s="76">
        <v>0</v>
      </c>
      <c r="BE209" s="76">
        <v>0</v>
      </c>
      <c r="BF209" s="76">
        <v>0</v>
      </c>
    </row>
    <row r="210" spans="1:58" s="74" customFormat="1" ht="27.75" customHeight="1">
      <c r="A210" s="134"/>
      <c r="B210" s="142" t="s">
        <v>349</v>
      </c>
      <c r="C210" s="142"/>
      <c r="D210" s="142"/>
      <c r="E210" s="118">
        <v>202</v>
      </c>
      <c r="F210" s="75">
        <v>3</v>
      </c>
      <c r="G210" s="76">
        <v>0</v>
      </c>
      <c r="H210" s="76">
        <v>0</v>
      </c>
      <c r="I210" s="76">
        <v>0</v>
      </c>
      <c r="J210" s="76">
        <v>8</v>
      </c>
      <c r="K210" s="76">
        <v>0</v>
      </c>
      <c r="L210" s="76">
        <v>3</v>
      </c>
      <c r="M210" s="76">
        <v>0</v>
      </c>
      <c r="N210" s="76">
        <v>5</v>
      </c>
      <c r="O210" s="76">
        <v>0</v>
      </c>
      <c r="P210" s="76">
        <v>0</v>
      </c>
      <c r="Q210" s="76">
        <v>0</v>
      </c>
      <c r="R210" s="76">
        <v>0</v>
      </c>
      <c r="S210" s="76">
        <v>3</v>
      </c>
      <c r="T210" s="76">
        <v>0</v>
      </c>
      <c r="U210" s="76">
        <v>1</v>
      </c>
      <c r="V210" s="76">
        <v>2</v>
      </c>
      <c r="W210" s="76">
        <v>0</v>
      </c>
      <c r="X210" s="76">
        <v>0</v>
      </c>
      <c r="Y210" s="76">
        <v>0</v>
      </c>
      <c r="Z210" s="76">
        <v>0</v>
      </c>
      <c r="AA210" s="76">
        <v>0</v>
      </c>
      <c r="AB210" s="76">
        <v>0</v>
      </c>
      <c r="AC210" s="76">
        <v>2</v>
      </c>
      <c r="AD210" s="76">
        <v>1</v>
      </c>
      <c r="AE210" s="76">
        <v>0</v>
      </c>
      <c r="AF210" s="76">
        <v>0</v>
      </c>
      <c r="AG210" s="76">
        <v>0</v>
      </c>
      <c r="AH210" s="76">
        <v>1</v>
      </c>
      <c r="AI210" s="76">
        <v>6</v>
      </c>
      <c r="AJ210" s="76">
        <v>0</v>
      </c>
      <c r="AK210" s="76">
        <v>0</v>
      </c>
      <c r="AL210" s="76">
        <v>2</v>
      </c>
      <c r="AM210" s="76">
        <v>0</v>
      </c>
      <c r="AN210" s="76">
        <v>0</v>
      </c>
      <c r="AO210" s="76">
        <v>0</v>
      </c>
      <c r="AP210" s="76">
        <v>0</v>
      </c>
      <c r="AQ210" s="76">
        <v>0</v>
      </c>
      <c r="AR210" s="76">
        <v>1</v>
      </c>
      <c r="AS210" s="76">
        <v>0</v>
      </c>
      <c r="AT210" s="76">
        <v>0</v>
      </c>
      <c r="AU210" s="76">
        <v>0</v>
      </c>
      <c r="AV210" s="76">
        <v>0</v>
      </c>
      <c r="AW210" s="76">
        <v>0</v>
      </c>
      <c r="AX210" s="76">
        <v>0</v>
      </c>
      <c r="AY210" s="76">
        <v>0</v>
      </c>
      <c r="AZ210" s="76">
        <v>0</v>
      </c>
      <c r="BA210" s="76">
        <v>0</v>
      </c>
      <c r="BB210" s="76">
        <v>6</v>
      </c>
      <c r="BC210" s="76">
        <v>0</v>
      </c>
      <c r="BD210" s="76">
        <v>0</v>
      </c>
      <c r="BE210" s="76">
        <v>0</v>
      </c>
      <c r="BF210" s="76">
        <v>0</v>
      </c>
    </row>
    <row r="211" spans="1:58" s="74" customFormat="1" ht="12" customHeight="1">
      <c r="A211" s="134"/>
      <c r="B211" s="142" t="s">
        <v>185</v>
      </c>
      <c r="C211" s="142"/>
      <c r="D211" s="142"/>
      <c r="E211" s="118">
        <v>203</v>
      </c>
      <c r="F211" s="75">
        <v>7</v>
      </c>
      <c r="G211" s="76">
        <v>0</v>
      </c>
      <c r="H211" s="76">
        <v>0</v>
      </c>
      <c r="I211" s="76">
        <v>0</v>
      </c>
      <c r="J211" s="76">
        <v>38</v>
      </c>
      <c r="K211" s="76">
        <v>0</v>
      </c>
      <c r="L211" s="76">
        <v>2</v>
      </c>
      <c r="M211" s="76">
        <v>0</v>
      </c>
      <c r="N211" s="76">
        <v>35</v>
      </c>
      <c r="O211" s="76">
        <v>1</v>
      </c>
      <c r="P211" s="76">
        <v>0</v>
      </c>
      <c r="Q211" s="76">
        <v>0</v>
      </c>
      <c r="R211" s="76">
        <v>0</v>
      </c>
      <c r="S211" s="76">
        <v>29</v>
      </c>
      <c r="T211" s="76">
        <v>0</v>
      </c>
      <c r="U211" s="76">
        <v>9</v>
      </c>
      <c r="V211" s="76">
        <v>20</v>
      </c>
      <c r="W211" s="76">
        <v>0</v>
      </c>
      <c r="X211" s="76">
        <v>0</v>
      </c>
      <c r="Y211" s="76">
        <v>0</v>
      </c>
      <c r="Z211" s="76">
        <v>0</v>
      </c>
      <c r="AA211" s="76">
        <v>0</v>
      </c>
      <c r="AB211" s="76">
        <v>0</v>
      </c>
      <c r="AC211" s="76">
        <v>0</v>
      </c>
      <c r="AD211" s="76">
        <v>0</v>
      </c>
      <c r="AE211" s="76">
        <v>0</v>
      </c>
      <c r="AF211" s="76">
        <v>0</v>
      </c>
      <c r="AG211" s="76">
        <v>0</v>
      </c>
      <c r="AH211" s="76">
        <v>0</v>
      </c>
      <c r="AI211" s="76">
        <v>29</v>
      </c>
      <c r="AJ211" s="76">
        <v>0</v>
      </c>
      <c r="AK211" s="76">
        <v>0</v>
      </c>
      <c r="AL211" s="76">
        <v>13</v>
      </c>
      <c r="AM211" s="76">
        <v>0</v>
      </c>
      <c r="AN211" s="76">
        <v>0</v>
      </c>
      <c r="AO211" s="76">
        <v>0</v>
      </c>
      <c r="AP211" s="76">
        <v>0</v>
      </c>
      <c r="AQ211" s="76">
        <v>0</v>
      </c>
      <c r="AR211" s="76">
        <v>17</v>
      </c>
      <c r="AS211" s="76">
        <v>0</v>
      </c>
      <c r="AT211" s="76">
        <v>0</v>
      </c>
      <c r="AU211" s="76">
        <v>0</v>
      </c>
      <c r="AV211" s="76">
        <v>0</v>
      </c>
      <c r="AW211" s="76">
        <v>0</v>
      </c>
      <c r="AX211" s="76">
        <v>0</v>
      </c>
      <c r="AY211" s="76">
        <v>0</v>
      </c>
      <c r="AZ211" s="76">
        <v>0</v>
      </c>
      <c r="BA211" s="76">
        <v>0</v>
      </c>
      <c r="BB211" s="76">
        <v>29</v>
      </c>
      <c r="BC211" s="76">
        <v>0</v>
      </c>
      <c r="BD211" s="76">
        <v>0</v>
      </c>
      <c r="BE211" s="76">
        <v>0</v>
      </c>
      <c r="BF211" s="76">
        <v>0</v>
      </c>
    </row>
    <row r="212" spans="1:58" s="74" customFormat="1" ht="12">
      <c r="A212" s="134"/>
      <c r="B212" s="146" t="s">
        <v>187</v>
      </c>
      <c r="C212" s="142" t="s">
        <v>184</v>
      </c>
      <c r="D212" s="142"/>
      <c r="E212" s="118">
        <v>204</v>
      </c>
      <c r="F212" s="75">
        <v>7</v>
      </c>
      <c r="G212" s="76">
        <v>0</v>
      </c>
      <c r="H212" s="76">
        <v>0</v>
      </c>
      <c r="I212" s="76">
        <v>0</v>
      </c>
      <c r="J212" s="76">
        <v>30</v>
      </c>
      <c r="K212" s="76">
        <v>0</v>
      </c>
      <c r="L212" s="76">
        <v>2</v>
      </c>
      <c r="M212" s="76">
        <v>0</v>
      </c>
      <c r="N212" s="76">
        <v>27</v>
      </c>
      <c r="O212" s="76">
        <v>1</v>
      </c>
      <c r="P212" s="76">
        <v>0</v>
      </c>
      <c r="Q212" s="76">
        <v>0</v>
      </c>
      <c r="R212" s="76">
        <v>0</v>
      </c>
      <c r="S212" s="76">
        <v>23</v>
      </c>
      <c r="T212" s="76">
        <v>0</v>
      </c>
      <c r="U212" s="76">
        <v>7</v>
      </c>
      <c r="V212" s="76">
        <v>16</v>
      </c>
      <c r="W212" s="76">
        <v>0</v>
      </c>
      <c r="X212" s="76">
        <v>0</v>
      </c>
      <c r="Y212" s="76">
        <v>0</v>
      </c>
      <c r="Z212" s="76">
        <v>0</v>
      </c>
      <c r="AA212" s="76">
        <v>0</v>
      </c>
      <c r="AB212" s="76">
        <v>0</v>
      </c>
      <c r="AC212" s="76">
        <v>0</v>
      </c>
      <c r="AD212" s="76">
        <v>0</v>
      </c>
      <c r="AE212" s="76">
        <v>0</v>
      </c>
      <c r="AF212" s="76">
        <v>0</v>
      </c>
      <c r="AG212" s="76">
        <v>0</v>
      </c>
      <c r="AH212" s="76">
        <v>0</v>
      </c>
      <c r="AI212" s="76">
        <v>23</v>
      </c>
      <c r="AJ212" s="76">
        <v>0</v>
      </c>
      <c r="AK212" s="76">
        <v>0</v>
      </c>
      <c r="AL212" s="76">
        <v>11</v>
      </c>
      <c r="AM212" s="76">
        <v>0</v>
      </c>
      <c r="AN212" s="76">
        <v>0</v>
      </c>
      <c r="AO212" s="76">
        <v>0</v>
      </c>
      <c r="AP212" s="76">
        <v>0</v>
      </c>
      <c r="AQ212" s="76">
        <v>0</v>
      </c>
      <c r="AR212" s="76">
        <v>15</v>
      </c>
      <c r="AS212" s="76">
        <v>0</v>
      </c>
      <c r="AT212" s="76">
        <v>0</v>
      </c>
      <c r="AU212" s="76">
        <v>0</v>
      </c>
      <c r="AV212" s="76">
        <v>0</v>
      </c>
      <c r="AW212" s="76">
        <v>0</v>
      </c>
      <c r="AX212" s="76">
        <v>0</v>
      </c>
      <c r="AY212" s="76">
        <v>0</v>
      </c>
      <c r="AZ212" s="76">
        <v>0</v>
      </c>
      <c r="BA212" s="76">
        <v>0</v>
      </c>
      <c r="BB212" s="76">
        <v>23</v>
      </c>
      <c r="BC212" s="76">
        <v>0</v>
      </c>
      <c r="BD212" s="76">
        <v>0</v>
      </c>
      <c r="BE212" s="76">
        <v>0</v>
      </c>
      <c r="BF212" s="76">
        <v>0</v>
      </c>
    </row>
    <row r="213" spans="1:58" s="74" customFormat="1" ht="15.75" customHeight="1">
      <c r="A213" s="134"/>
      <c r="B213" s="147"/>
      <c r="C213" s="142" t="s">
        <v>186</v>
      </c>
      <c r="D213" s="142"/>
      <c r="E213" s="118">
        <v>205</v>
      </c>
      <c r="F213" s="75">
        <v>0</v>
      </c>
      <c r="G213" s="76">
        <v>0</v>
      </c>
      <c r="H213" s="76">
        <v>0</v>
      </c>
      <c r="I213" s="76">
        <v>0</v>
      </c>
      <c r="J213" s="76">
        <v>8</v>
      </c>
      <c r="K213" s="76">
        <v>0</v>
      </c>
      <c r="L213" s="76">
        <v>0</v>
      </c>
      <c r="M213" s="76">
        <v>0</v>
      </c>
      <c r="N213" s="76">
        <v>8</v>
      </c>
      <c r="O213" s="76">
        <v>0</v>
      </c>
      <c r="P213" s="76">
        <v>0</v>
      </c>
      <c r="Q213" s="76">
        <v>0</v>
      </c>
      <c r="R213" s="76">
        <v>0</v>
      </c>
      <c r="S213" s="76">
        <v>6</v>
      </c>
      <c r="T213" s="76">
        <v>0</v>
      </c>
      <c r="U213" s="76">
        <v>2</v>
      </c>
      <c r="V213" s="76">
        <v>4</v>
      </c>
      <c r="W213" s="76">
        <v>0</v>
      </c>
      <c r="X213" s="76">
        <v>0</v>
      </c>
      <c r="Y213" s="76">
        <v>0</v>
      </c>
      <c r="Z213" s="76">
        <v>0</v>
      </c>
      <c r="AA213" s="76">
        <v>0</v>
      </c>
      <c r="AB213" s="76">
        <v>0</v>
      </c>
      <c r="AC213" s="76">
        <v>0</v>
      </c>
      <c r="AD213" s="76">
        <v>0</v>
      </c>
      <c r="AE213" s="76">
        <v>0</v>
      </c>
      <c r="AF213" s="76">
        <v>0</v>
      </c>
      <c r="AG213" s="76">
        <v>0</v>
      </c>
      <c r="AH213" s="76">
        <v>0</v>
      </c>
      <c r="AI213" s="76">
        <v>6</v>
      </c>
      <c r="AJ213" s="76">
        <v>0</v>
      </c>
      <c r="AK213" s="76">
        <v>0</v>
      </c>
      <c r="AL213" s="76">
        <v>2</v>
      </c>
      <c r="AM213" s="76">
        <v>0</v>
      </c>
      <c r="AN213" s="76">
        <v>0</v>
      </c>
      <c r="AO213" s="76">
        <v>0</v>
      </c>
      <c r="AP213" s="76">
        <v>0</v>
      </c>
      <c r="AQ213" s="76">
        <v>0</v>
      </c>
      <c r="AR213" s="76">
        <v>2</v>
      </c>
      <c r="AS213" s="76">
        <v>0</v>
      </c>
      <c r="AT213" s="76">
        <v>0</v>
      </c>
      <c r="AU213" s="76">
        <v>0</v>
      </c>
      <c r="AV213" s="76">
        <v>0</v>
      </c>
      <c r="AW213" s="76">
        <v>0</v>
      </c>
      <c r="AX213" s="76">
        <v>0</v>
      </c>
      <c r="AY213" s="76">
        <v>0</v>
      </c>
      <c r="AZ213" s="76">
        <v>0</v>
      </c>
      <c r="BA213" s="76">
        <v>0</v>
      </c>
      <c r="BB213" s="76">
        <v>6</v>
      </c>
      <c r="BC213" s="76">
        <v>0</v>
      </c>
      <c r="BD213" s="76">
        <v>0</v>
      </c>
      <c r="BE213" s="76">
        <v>0</v>
      </c>
      <c r="BF213" s="76">
        <v>0</v>
      </c>
    </row>
    <row r="214" spans="1:58" s="74" customFormat="1" ht="23.25" customHeight="1">
      <c r="A214" s="134"/>
      <c r="B214" s="148"/>
      <c r="C214" s="144" t="s">
        <v>350</v>
      </c>
      <c r="D214" s="145"/>
      <c r="E214" s="118">
        <v>206</v>
      </c>
      <c r="F214" s="75">
        <v>0</v>
      </c>
      <c r="G214" s="76">
        <v>0</v>
      </c>
      <c r="H214" s="76">
        <v>0</v>
      </c>
      <c r="I214" s="76">
        <v>0</v>
      </c>
      <c r="J214" s="76">
        <v>0</v>
      </c>
      <c r="K214" s="76">
        <v>0</v>
      </c>
      <c r="L214" s="76">
        <v>0</v>
      </c>
      <c r="M214" s="76">
        <v>0</v>
      </c>
      <c r="N214" s="76">
        <v>0</v>
      </c>
      <c r="O214" s="76">
        <v>0</v>
      </c>
      <c r="P214" s="76">
        <v>0</v>
      </c>
      <c r="Q214" s="76">
        <v>0</v>
      </c>
      <c r="R214" s="76">
        <v>0</v>
      </c>
      <c r="S214" s="76">
        <v>0</v>
      </c>
      <c r="T214" s="76">
        <v>0</v>
      </c>
      <c r="U214" s="76">
        <v>0</v>
      </c>
      <c r="V214" s="76">
        <v>0</v>
      </c>
      <c r="W214" s="76">
        <v>0</v>
      </c>
      <c r="X214" s="76">
        <v>0</v>
      </c>
      <c r="Y214" s="76">
        <v>0</v>
      </c>
      <c r="Z214" s="76">
        <v>0</v>
      </c>
      <c r="AA214" s="76">
        <v>0</v>
      </c>
      <c r="AB214" s="76">
        <v>0</v>
      </c>
      <c r="AC214" s="76">
        <v>0</v>
      </c>
      <c r="AD214" s="76">
        <v>0</v>
      </c>
      <c r="AE214" s="76">
        <v>0</v>
      </c>
      <c r="AF214" s="76">
        <v>0</v>
      </c>
      <c r="AG214" s="76">
        <v>0</v>
      </c>
      <c r="AH214" s="76">
        <v>0</v>
      </c>
      <c r="AI214" s="76">
        <v>0</v>
      </c>
      <c r="AJ214" s="76">
        <v>0</v>
      </c>
      <c r="AK214" s="76">
        <v>0</v>
      </c>
      <c r="AL214" s="76">
        <v>0</v>
      </c>
      <c r="AM214" s="76">
        <v>0</v>
      </c>
      <c r="AN214" s="76">
        <v>0</v>
      </c>
      <c r="AO214" s="76">
        <v>0</v>
      </c>
      <c r="AP214" s="76">
        <v>0</v>
      </c>
      <c r="AQ214" s="76">
        <v>0</v>
      </c>
      <c r="AR214" s="76">
        <v>0</v>
      </c>
      <c r="AS214" s="76">
        <v>0</v>
      </c>
      <c r="AT214" s="76">
        <v>0</v>
      </c>
      <c r="AU214" s="76">
        <v>0</v>
      </c>
      <c r="AV214" s="76">
        <v>0</v>
      </c>
      <c r="AW214" s="76">
        <v>0</v>
      </c>
      <c r="AX214" s="76">
        <v>0</v>
      </c>
      <c r="AY214" s="76">
        <v>0</v>
      </c>
      <c r="AZ214" s="76">
        <v>0</v>
      </c>
      <c r="BA214" s="76">
        <v>0</v>
      </c>
      <c r="BB214" s="76">
        <v>0</v>
      </c>
      <c r="BC214" s="76">
        <v>0</v>
      </c>
      <c r="BD214" s="76">
        <v>0</v>
      </c>
      <c r="BE214" s="76">
        <v>0</v>
      </c>
      <c r="BF214" s="76">
        <v>0</v>
      </c>
    </row>
    <row r="215" spans="1:58" s="74" customFormat="1" ht="37.5" customHeight="1">
      <c r="A215" s="134"/>
      <c r="B215" s="142" t="s">
        <v>280</v>
      </c>
      <c r="C215" s="142"/>
      <c r="D215" s="142"/>
      <c r="E215" s="118">
        <v>207</v>
      </c>
      <c r="F215" s="75">
        <v>10</v>
      </c>
      <c r="G215" s="76">
        <v>0</v>
      </c>
      <c r="H215" s="76">
        <v>0</v>
      </c>
      <c r="I215" s="76">
        <v>0</v>
      </c>
      <c r="J215" s="76">
        <v>32</v>
      </c>
      <c r="K215" s="76">
        <v>0</v>
      </c>
      <c r="L215" s="76">
        <v>0</v>
      </c>
      <c r="M215" s="76">
        <v>0</v>
      </c>
      <c r="N215" s="76">
        <v>32</v>
      </c>
      <c r="O215" s="76">
        <v>0</v>
      </c>
      <c r="P215" s="76">
        <v>0</v>
      </c>
      <c r="Q215" s="76">
        <v>0</v>
      </c>
      <c r="R215" s="76">
        <v>0</v>
      </c>
      <c r="S215" s="76">
        <v>23</v>
      </c>
      <c r="T215" s="76">
        <v>0</v>
      </c>
      <c r="U215" s="76">
        <v>21</v>
      </c>
      <c r="V215" s="76">
        <v>2</v>
      </c>
      <c r="W215" s="76">
        <v>0</v>
      </c>
      <c r="X215" s="76">
        <v>0</v>
      </c>
      <c r="Y215" s="76">
        <v>0</v>
      </c>
      <c r="Z215" s="76">
        <v>0</v>
      </c>
      <c r="AA215" s="76">
        <v>0</v>
      </c>
      <c r="AB215" s="76">
        <v>0</v>
      </c>
      <c r="AC215" s="76">
        <v>5</v>
      </c>
      <c r="AD215" s="76">
        <v>1</v>
      </c>
      <c r="AE215" s="76">
        <v>0</v>
      </c>
      <c r="AF215" s="76">
        <v>0</v>
      </c>
      <c r="AG215" s="76">
        <v>0</v>
      </c>
      <c r="AH215" s="76">
        <v>7</v>
      </c>
      <c r="AI215" s="76">
        <v>35</v>
      </c>
      <c r="AJ215" s="76">
        <v>0</v>
      </c>
      <c r="AK215" s="76">
        <v>0</v>
      </c>
      <c r="AL215" s="76">
        <v>7</v>
      </c>
      <c r="AM215" s="76">
        <v>0</v>
      </c>
      <c r="AN215" s="76">
        <v>0</v>
      </c>
      <c r="AO215" s="76">
        <v>1</v>
      </c>
      <c r="AP215" s="76">
        <v>0</v>
      </c>
      <c r="AQ215" s="76">
        <v>1</v>
      </c>
      <c r="AR215" s="76">
        <v>30</v>
      </c>
      <c r="AS215" s="76">
        <v>0</v>
      </c>
      <c r="AT215" s="76">
        <v>0</v>
      </c>
      <c r="AU215" s="76">
        <v>0</v>
      </c>
      <c r="AV215" s="76">
        <v>0</v>
      </c>
      <c r="AW215" s="76">
        <v>0</v>
      </c>
      <c r="AX215" s="76">
        <v>0</v>
      </c>
      <c r="AY215" s="76">
        <v>0</v>
      </c>
      <c r="AZ215" s="76">
        <v>0</v>
      </c>
      <c r="BA215" s="76">
        <v>0</v>
      </c>
      <c r="BB215" s="76">
        <v>34</v>
      </c>
      <c r="BC215" s="76">
        <v>0</v>
      </c>
      <c r="BD215" s="76">
        <v>0</v>
      </c>
      <c r="BE215" s="76">
        <v>0</v>
      </c>
      <c r="BF215" s="76">
        <v>0</v>
      </c>
    </row>
    <row r="216" spans="1:58" s="74" customFormat="1" ht="24.75" customHeight="1">
      <c r="A216" s="134"/>
      <c r="B216" s="142" t="s">
        <v>29</v>
      </c>
      <c r="C216" s="142"/>
      <c r="D216" s="142"/>
      <c r="E216" s="118">
        <v>208</v>
      </c>
      <c r="F216" s="75">
        <v>6</v>
      </c>
      <c r="G216" s="76">
        <v>0</v>
      </c>
      <c r="H216" s="76">
        <v>0</v>
      </c>
      <c r="I216" s="76">
        <v>1</v>
      </c>
      <c r="J216" s="76">
        <v>44</v>
      </c>
      <c r="K216" s="76">
        <v>1</v>
      </c>
      <c r="L216" s="76">
        <v>0</v>
      </c>
      <c r="M216" s="76">
        <v>0</v>
      </c>
      <c r="N216" s="76">
        <v>44</v>
      </c>
      <c r="O216" s="76">
        <v>0</v>
      </c>
      <c r="P216" s="76">
        <v>0</v>
      </c>
      <c r="Q216" s="76">
        <v>0</v>
      </c>
      <c r="R216" s="76">
        <v>0</v>
      </c>
      <c r="S216" s="76">
        <v>33</v>
      </c>
      <c r="T216" s="76">
        <v>0</v>
      </c>
      <c r="U216" s="76">
        <v>33</v>
      </c>
      <c r="V216" s="76">
        <v>0</v>
      </c>
      <c r="W216" s="76">
        <v>0</v>
      </c>
      <c r="X216" s="76">
        <v>0</v>
      </c>
      <c r="Y216" s="76">
        <v>0</v>
      </c>
      <c r="Z216" s="76">
        <v>0</v>
      </c>
      <c r="AA216" s="76">
        <v>0</v>
      </c>
      <c r="AB216" s="76">
        <v>0</v>
      </c>
      <c r="AC216" s="76">
        <v>3</v>
      </c>
      <c r="AD216" s="76">
        <v>3</v>
      </c>
      <c r="AE216" s="76">
        <v>0</v>
      </c>
      <c r="AF216" s="76">
        <v>0</v>
      </c>
      <c r="AG216" s="76">
        <v>0</v>
      </c>
      <c r="AH216" s="76">
        <v>6</v>
      </c>
      <c r="AI216" s="76">
        <v>42</v>
      </c>
      <c r="AJ216" s="76">
        <v>0</v>
      </c>
      <c r="AK216" s="76">
        <v>0</v>
      </c>
      <c r="AL216" s="76">
        <v>8</v>
      </c>
      <c r="AM216" s="76">
        <v>0</v>
      </c>
      <c r="AN216" s="76">
        <v>0</v>
      </c>
      <c r="AO216" s="76">
        <v>0</v>
      </c>
      <c r="AP216" s="76">
        <v>0</v>
      </c>
      <c r="AQ216" s="76">
        <v>0</v>
      </c>
      <c r="AR216" s="76">
        <v>0</v>
      </c>
      <c r="AS216" s="76">
        <v>0</v>
      </c>
      <c r="AT216" s="76">
        <v>0</v>
      </c>
      <c r="AU216" s="76">
        <v>0</v>
      </c>
      <c r="AV216" s="76">
        <v>0</v>
      </c>
      <c r="AW216" s="76">
        <v>0</v>
      </c>
      <c r="AX216" s="76">
        <v>0</v>
      </c>
      <c r="AY216" s="76">
        <v>0</v>
      </c>
      <c r="AZ216" s="76">
        <v>0</v>
      </c>
      <c r="BA216" s="76">
        <v>0</v>
      </c>
      <c r="BB216" s="76">
        <v>42</v>
      </c>
      <c r="BC216" s="76">
        <v>0</v>
      </c>
      <c r="BD216" s="76">
        <v>1</v>
      </c>
      <c r="BE216" s="76">
        <v>0</v>
      </c>
      <c r="BF216" s="76">
        <v>25</v>
      </c>
    </row>
    <row r="217" spans="1:58" s="74" customFormat="1" ht="26.25" customHeight="1">
      <c r="A217" s="134"/>
      <c r="B217" s="142" t="s">
        <v>351</v>
      </c>
      <c r="C217" s="142"/>
      <c r="D217" s="142"/>
      <c r="E217" s="118">
        <v>209</v>
      </c>
      <c r="F217" s="75">
        <v>1</v>
      </c>
      <c r="G217" s="76">
        <v>0</v>
      </c>
      <c r="H217" s="76">
        <v>0</v>
      </c>
      <c r="I217" s="76">
        <v>0</v>
      </c>
      <c r="J217" s="76">
        <v>2</v>
      </c>
      <c r="K217" s="76">
        <v>0</v>
      </c>
      <c r="L217" s="76">
        <v>0</v>
      </c>
      <c r="M217" s="76">
        <v>0</v>
      </c>
      <c r="N217" s="76">
        <v>2</v>
      </c>
      <c r="O217" s="76">
        <v>0</v>
      </c>
      <c r="P217" s="76">
        <v>0</v>
      </c>
      <c r="Q217" s="76">
        <v>0</v>
      </c>
      <c r="R217" s="76">
        <v>0</v>
      </c>
      <c r="S217" s="76">
        <v>0</v>
      </c>
      <c r="T217" s="76">
        <v>0</v>
      </c>
      <c r="U217" s="76">
        <v>0</v>
      </c>
      <c r="V217" s="76">
        <v>0</v>
      </c>
      <c r="W217" s="76">
        <v>0</v>
      </c>
      <c r="X217" s="76">
        <v>0</v>
      </c>
      <c r="Y217" s="76">
        <v>0</v>
      </c>
      <c r="Z217" s="76">
        <v>0</v>
      </c>
      <c r="AA217" s="76">
        <v>0</v>
      </c>
      <c r="AB217" s="76">
        <v>0</v>
      </c>
      <c r="AC217" s="76">
        <v>0</v>
      </c>
      <c r="AD217" s="76">
        <v>0</v>
      </c>
      <c r="AE217" s="76">
        <v>0</v>
      </c>
      <c r="AF217" s="76">
        <v>0</v>
      </c>
      <c r="AG217" s="76">
        <v>0</v>
      </c>
      <c r="AH217" s="76">
        <v>2</v>
      </c>
      <c r="AI217" s="76">
        <v>2</v>
      </c>
      <c r="AJ217" s="76">
        <v>0</v>
      </c>
      <c r="AK217" s="76">
        <v>0</v>
      </c>
      <c r="AL217" s="76">
        <v>1</v>
      </c>
      <c r="AM217" s="76">
        <v>0</v>
      </c>
      <c r="AN217" s="76">
        <v>0</v>
      </c>
      <c r="AO217" s="76">
        <v>0</v>
      </c>
      <c r="AP217" s="76">
        <v>0</v>
      </c>
      <c r="AQ217" s="76">
        <v>0</v>
      </c>
      <c r="AR217" s="76">
        <v>0</v>
      </c>
      <c r="AS217" s="76">
        <v>0</v>
      </c>
      <c r="AT217" s="76">
        <v>0</v>
      </c>
      <c r="AU217" s="76">
        <v>0</v>
      </c>
      <c r="AV217" s="76">
        <v>0</v>
      </c>
      <c r="AW217" s="76">
        <v>0</v>
      </c>
      <c r="AX217" s="76">
        <v>0</v>
      </c>
      <c r="AY217" s="76">
        <v>0</v>
      </c>
      <c r="AZ217" s="76">
        <v>0</v>
      </c>
      <c r="BA217" s="76">
        <v>0</v>
      </c>
      <c r="BB217" s="76">
        <v>2</v>
      </c>
      <c r="BC217" s="76">
        <v>0</v>
      </c>
      <c r="BD217" s="76">
        <v>0</v>
      </c>
      <c r="BE217" s="76">
        <v>0</v>
      </c>
      <c r="BF217" s="76">
        <v>1</v>
      </c>
    </row>
    <row r="218" spans="1:58" s="74" customFormat="1" ht="37.5" customHeight="1">
      <c r="A218" s="134"/>
      <c r="B218" s="142" t="s">
        <v>417</v>
      </c>
      <c r="C218" s="142"/>
      <c r="D218" s="142"/>
      <c r="E218" s="118">
        <v>210</v>
      </c>
      <c r="F218" s="75">
        <v>0</v>
      </c>
      <c r="G218" s="76">
        <v>0</v>
      </c>
      <c r="H218" s="76">
        <v>0</v>
      </c>
      <c r="I218" s="76">
        <v>0</v>
      </c>
      <c r="J218" s="76">
        <v>0</v>
      </c>
      <c r="K218" s="76">
        <v>0</v>
      </c>
      <c r="L218" s="76">
        <v>0</v>
      </c>
      <c r="M218" s="76">
        <v>0</v>
      </c>
      <c r="N218" s="76">
        <v>0</v>
      </c>
      <c r="O218" s="76">
        <v>0</v>
      </c>
      <c r="P218" s="76">
        <v>0</v>
      </c>
      <c r="Q218" s="76">
        <v>0</v>
      </c>
      <c r="R218" s="76">
        <v>0</v>
      </c>
      <c r="S218" s="76">
        <v>0</v>
      </c>
      <c r="T218" s="76">
        <v>0</v>
      </c>
      <c r="U218" s="76">
        <v>0</v>
      </c>
      <c r="V218" s="76">
        <v>0</v>
      </c>
      <c r="W218" s="76">
        <v>0</v>
      </c>
      <c r="X218" s="76">
        <v>0</v>
      </c>
      <c r="Y218" s="76">
        <v>0</v>
      </c>
      <c r="Z218" s="76">
        <v>0</v>
      </c>
      <c r="AA218" s="76">
        <v>0</v>
      </c>
      <c r="AB218" s="76">
        <v>0</v>
      </c>
      <c r="AC218" s="76">
        <v>0</v>
      </c>
      <c r="AD218" s="76">
        <v>0</v>
      </c>
      <c r="AE218" s="76">
        <v>0</v>
      </c>
      <c r="AF218" s="76">
        <v>0</v>
      </c>
      <c r="AG218" s="76">
        <v>0</v>
      </c>
      <c r="AH218" s="76">
        <v>0</v>
      </c>
      <c r="AI218" s="76">
        <v>0</v>
      </c>
      <c r="AJ218" s="76">
        <v>0</v>
      </c>
      <c r="AK218" s="76">
        <v>0</v>
      </c>
      <c r="AL218" s="76">
        <v>0</v>
      </c>
      <c r="AM218" s="76">
        <v>0</v>
      </c>
      <c r="AN218" s="76">
        <v>0</v>
      </c>
      <c r="AO218" s="76">
        <v>0</v>
      </c>
      <c r="AP218" s="76">
        <v>0</v>
      </c>
      <c r="AQ218" s="76">
        <v>0</v>
      </c>
      <c r="AR218" s="76">
        <v>0</v>
      </c>
      <c r="AS218" s="76">
        <v>0</v>
      </c>
      <c r="AT218" s="76">
        <v>0</v>
      </c>
      <c r="AU218" s="76">
        <v>0</v>
      </c>
      <c r="AV218" s="76">
        <v>0</v>
      </c>
      <c r="AW218" s="76">
        <v>0</v>
      </c>
      <c r="AX218" s="76">
        <v>0</v>
      </c>
      <c r="AY218" s="76">
        <v>0</v>
      </c>
      <c r="AZ218" s="76">
        <v>0</v>
      </c>
      <c r="BA218" s="76">
        <v>0</v>
      </c>
      <c r="BB218" s="76">
        <v>0</v>
      </c>
      <c r="BC218" s="76">
        <v>0</v>
      </c>
      <c r="BD218" s="76">
        <v>0</v>
      </c>
      <c r="BE218" s="76">
        <v>0</v>
      </c>
      <c r="BF218" s="76">
        <v>0</v>
      </c>
    </row>
    <row r="219" spans="1:58" s="74" customFormat="1" ht="108" customHeight="1">
      <c r="A219" s="134"/>
      <c r="B219" s="142" t="s">
        <v>281</v>
      </c>
      <c r="C219" s="142"/>
      <c r="D219" s="142"/>
      <c r="E219" s="118">
        <v>211</v>
      </c>
      <c r="F219" s="75">
        <v>0</v>
      </c>
      <c r="G219" s="76">
        <v>0</v>
      </c>
      <c r="H219" s="76">
        <v>0</v>
      </c>
      <c r="I219" s="76">
        <v>0</v>
      </c>
      <c r="J219" s="76">
        <v>0</v>
      </c>
      <c r="K219" s="76">
        <v>0</v>
      </c>
      <c r="L219" s="76">
        <v>0</v>
      </c>
      <c r="M219" s="76">
        <v>0</v>
      </c>
      <c r="N219" s="76">
        <v>0</v>
      </c>
      <c r="O219" s="76">
        <v>0</v>
      </c>
      <c r="P219" s="76">
        <v>0</v>
      </c>
      <c r="Q219" s="76">
        <v>0</v>
      </c>
      <c r="R219" s="76">
        <v>0</v>
      </c>
      <c r="S219" s="76">
        <v>0</v>
      </c>
      <c r="T219" s="76">
        <v>0</v>
      </c>
      <c r="U219" s="76">
        <v>0</v>
      </c>
      <c r="V219" s="76">
        <v>0</v>
      </c>
      <c r="W219" s="76">
        <v>0</v>
      </c>
      <c r="X219" s="76">
        <v>0</v>
      </c>
      <c r="Y219" s="76">
        <v>0</v>
      </c>
      <c r="Z219" s="76">
        <v>0</v>
      </c>
      <c r="AA219" s="76">
        <v>0</v>
      </c>
      <c r="AB219" s="76">
        <v>0</v>
      </c>
      <c r="AC219" s="76">
        <v>0</v>
      </c>
      <c r="AD219" s="76">
        <v>0</v>
      </c>
      <c r="AE219" s="76">
        <v>0</v>
      </c>
      <c r="AF219" s="76">
        <v>0</v>
      </c>
      <c r="AG219" s="76">
        <v>0</v>
      </c>
      <c r="AH219" s="76">
        <v>0</v>
      </c>
      <c r="AI219" s="76">
        <v>0</v>
      </c>
      <c r="AJ219" s="76">
        <v>0</v>
      </c>
      <c r="AK219" s="76">
        <v>0</v>
      </c>
      <c r="AL219" s="76">
        <v>0</v>
      </c>
      <c r="AM219" s="76">
        <v>0</v>
      </c>
      <c r="AN219" s="76">
        <v>0</v>
      </c>
      <c r="AO219" s="76">
        <v>0</v>
      </c>
      <c r="AP219" s="76">
        <v>0</v>
      </c>
      <c r="AQ219" s="76">
        <v>0</v>
      </c>
      <c r="AR219" s="76">
        <v>0</v>
      </c>
      <c r="AS219" s="76">
        <v>0</v>
      </c>
      <c r="AT219" s="76">
        <v>0</v>
      </c>
      <c r="AU219" s="76">
        <v>0</v>
      </c>
      <c r="AV219" s="76">
        <v>0</v>
      </c>
      <c r="AW219" s="76">
        <v>0</v>
      </c>
      <c r="AX219" s="76">
        <v>0</v>
      </c>
      <c r="AY219" s="76">
        <v>0</v>
      </c>
      <c r="AZ219" s="76">
        <v>0</v>
      </c>
      <c r="BA219" s="76">
        <v>0</v>
      </c>
      <c r="BB219" s="76">
        <v>0</v>
      </c>
      <c r="BC219" s="76">
        <v>0</v>
      </c>
      <c r="BD219" s="76">
        <v>0</v>
      </c>
      <c r="BE219" s="76">
        <v>0</v>
      </c>
      <c r="BF219" s="76">
        <v>0</v>
      </c>
    </row>
    <row r="220" spans="1:58" s="74" customFormat="1" ht="60.75" customHeight="1">
      <c r="A220" s="134"/>
      <c r="B220" s="142" t="s">
        <v>282</v>
      </c>
      <c r="C220" s="142"/>
      <c r="D220" s="142"/>
      <c r="E220" s="118">
        <v>212</v>
      </c>
      <c r="F220" s="75">
        <v>0</v>
      </c>
      <c r="G220" s="76">
        <v>0</v>
      </c>
      <c r="H220" s="76">
        <v>0</v>
      </c>
      <c r="I220" s="76">
        <v>0</v>
      </c>
      <c r="J220" s="76">
        <v>3</v>
      </c>
      <c r="K220" s="76">
        <v>0</v>
      </c>
      <c r="L220" s="76">
        <v>0</v>
      </c>
      <c r="M220" s="76">
        <v>0</v>
      </c>
      <c r="N220" s="76">
        <v>3</v>
      </c>
      <c r="O220" s="76">
        <v>0</v>
      </c>
      <c r="P220" s="76">
        <v>0</v>
      </c>
      <c r="Q220" s="76">
        <v>0</v>
      </c>
      <c r="R220" s="76">
        <v>0</v>
      </c>
      <c r="S220" s="76">
        <v>3</v>
      </c>
      <c r="T220" s="76">
        <v>0</v>
      </c>
      <c r="U220" s="76">
        <v>3</v>
      </c>
      <c r="V220" s="76">
        <v>0</v>
      </c>
      <c r="W220" s="76">
        <v>0</v>
      </c>
      <c r="X220" s="76">
        <v>0</v>
      </c>
      <c r="Y220" s="76">
        <v>0</v>
      </c>
      <c r="Z220" s="76">
        <v>0</v>
      </c>
      <c r="AA220" s="76">
        <v>0</v>
      </c>
      <c r="AB220" s="76">
        <v>0</v>
      </c>
      <c r="AC220" s="76">
        <v>0</v>
      </c>
      <c r="AD220" s="76">
        <v>0</v>
      </c>
      <c r="AE220" s="76">
        <v>0</v>
      </c>
      <c r="AF220" s="76">
        <v>0</v>
      </c>
      <c r="AG220" s="76">
        <v>0</v>
      </c>
      <c r="AH220" s="76">
        <v>0</v>
      </c>
      <c r="AI220" s="76">
        <v>3</v>
      </c>
      <c r="AJ220" s="76">
        <v>0</v>
      </c>
      <c r="AK220" s="76">
        <v>0</v>
      </c>
      <c r="AL220" s="76">
        <v>0</v>
      </c>
      <c r="AM220" s="76">
        <v>0</v>
      </c>
      <c r="AN220" s="76">
        <v>0</v>
      </c>
      <c r="AO220" s="76">
        <v>0</v>
      </c>
      <c r="AP220" s="76">
        <v>0</v>
      </c>
      <c r="AQ220" s="76">
        <v>0</v>
      </c>
      <c r="AR220" s="76">
        <v>3</v>
      </c>
      <c r="AS220" s="76">
        <v>0</v>
      </c>
      <c r="AT220" s="76">
        <v>0</v>
      </c>
      <c r="AU220" s="76">
        <v>0</v>
      </c>
      <c r="AV220" s="76">
        <v>0</v>
      </c>
      <c r="AW220" s="76">
        <v>0</v>
      </c>
      <c r="AX220" s="76">
        <v>0</v>
      </c>
      <c r="AY220" s="76">
        <v>0</v>
      </c>
      <c r="AZ220" s="76">
        <v>0</v>
      </c>
      <c r="BA220" s="76">
        <v>0</v>
      </c>
      <c r="BB220" s="76">
        <v>3</v>
      </c>
      <c r="BC220" s="76">
        <v>0</v>
      </c>
      <c r="BD220" s="76">
        <v>0</v>
      </c>
      <c r="BE220" s="76">
        <v>0</v>
      </c>
      <c r="BF220" s="76">
        <v>0</v>
      </c>
    </row>
    <row r="221" spans="1:58" s="74" customFormat="1" ht="40.5" customHeight="1">
      <c r="A221" s="134"/>
      <c r="B221" s="142" t="s">
        <v>188</v>
      </c>
      <c r="C221" s="142"/>
      <c r="D221" s="142"/>
      <c r="E221" s="118">
        <v>213</v>
      </c>
      <c r="F221" s="75">
        <v>0</v>
      </c>
      <c r="G221" s="76">
        <v>0</v>
      </c>
      <c r="H221" s="76">
        <v>1</v>
      </c>
      <c r="I221" s="76">
        <v>0</v>
      </c>
      <c r="J221" s="76">
        <v>7</v>
      </c>
      <c r="K221" s="76">
        <v>0</v>
      </c>
      <c r="L221" s="76">
        <v>0</v>
      </c>
      <c r="M221" s="76">
        <v>0</v>
      </c>
      <c r="N221" s="76">
        <v>7</v>
      </c>
      <c r="O221" s="76">
        <v>0</v>
      </c>
      <c r="P221" s="76">
        <v>0</v>
      </c>
      <c r="Q221" s="76">
        <v>0</v>
      </c>
      <c r="R221" s="76">
        <v>0</v>
      </c>
      <c r="S221" s="76">
        <v>8</v>
      </c>
      <c r="T221" s="76">
        <v>0</v>
      </c>
      <c r="U221" s="76">
        <v>7</v>
      </c>
      <c r="V221" s="76">
        <v>1</v>
      </c>
      <c r="W221" s="76">
        <v>0</v>
      </c>
      <c r="X221" s="76">
        <v>0</v>
      </c>
      <c r="Y221" s="76">
        <v>0</v>
      </c>
      <c r="Z221" s="76">
        <v>0</v>
      </c>
      <c r="AA221" s="76">
        <v>0</v>
      </c>
      <c r="AB221" s="76">
        <v>0</v>
      </c>
      <c r="AC221" s="76">
        <v>0</v>
      </c>
      <c r="AD221" s="76">
        <v>0</v>
      </c>
      <c r="AE221" s="76">
        <v>0</v>
      </c>
      <c r="AF221" s="76">
        <v>0</v>
      </c>
      <c r="AG221" s="76">
        <v>0</v>
      </c>
      <c r="AH221" s="76">
        <v>0</v>
      </c>
      <c r="AI221" s="76">
        <v>8</v>
      </c>
      <c r="AJ221" s="76">
        <v>0</v>
      </c>
      <c r="AK221" s="76">
        <v>0</v>
      </c>
      <c r="AL221" s="76">
        <v>0</v>
      </c>
      <c r="AM221" s="76">
        <v>0</v>
      </c>
      <c r="AN221" s="76">
        <v>0</v>
      </c>
      <c r="AO221" s="76">
        <v>0</v>
      </c>
      <c r="AP221" s="76">
        <v>0</v>
      </c>
      <c r="AQ221" s="76">
        <v>0</v>
      </c>
      <c r="AR221" s="76">
        <v>8</v>
      </c>
      <c r="AS221" s="76">
        <v>0</v>
      </c>
      <c r="AT221" s="76">
        <v>0</v>
      </c>
      <c r="AU221" s="76">
        <v>0</v>
      </c>
      <c r="AV221" s="76">
        <v>0</v>
      </c>
      <c r="AW221" s="76">
        <v>0</v>
      </c>
      <c r="AX221" s="76">
        <v>0</v>
      </c>
      <c r="AY221" s="76">
        <v>0</v>
      </c>
      <c r="AZ221" s="76">
        <v>0</v>
      </c>
      <c r="BA221" s="76">
        <v>0</v>
      </c>
      <c r="BB221" s="76">
        <v>8</v>
      </c>
      <c r="BC221" s="76">
        <v>0</v>
      </c>
      <c r="BD221" s="76">
        <v>0</v>
      </c>
      <c r="BE221" s="76">
        <v>0</v>
      </c>
      <c r="BF221" s="76">
        <v>0</v>
      </c>
    </row>
    <row r="222" spans="1:58" s="74" customFormat="1" ht="18.75" customHeight="1">
      <c r="A222" s="134"/>
      <c r="B222" s="144" t="s">
        <v>352</v>
      </c>
      <c r="C222" s="171"/>
      <c r="D222" s="145"/>
      <c r="E222" s="118">
        <v>214</v>
      </c>
      <c r="F222" s="75">
        <v>0</v>
      </c>
      <c r="G222" s="76">
        <v>0</v>
      </c>
      <c r="H222" s="76">
        <v>0</v>
      </c>
      <c r="I222" s="76">
        <v>0</v>
      </c>
      <c r="J222" s="76">
        <v>9</v>
      </c>
      <c r="K222" s="76">
        <v>0</v>
      </c>
      <c r="L222" s="76">
        <v>0</v>
      </c>
      <c r="M222" s="76">
        <v>0</v>
      </c>
      <c r="N222" s="76">
        <v>9</v>
      </c>
      <c r="O222" s="76">
        <v>0</v>
      </c>
      <c r="P222" s="76">
        <v>0</v>
      </c>
      <c r="Q222" s="76">
        <v>0</v>
      </c>
      <c r="R222" s="76">
        <v>0</v>
      </c>
      <c r="S222" s="76">
        <v>9</v>
      </c>
      <c r="T222" s="76">
        <v>0</v>
      </c>
      <c r="U222" s="76">
        <v>9</v>
      </c>
      <c r="V222" s="76">
        <v>0</v>
      </c>
      <c r="W222" s="76">
        <v>0</v>
      </c>
      <c r="X222" s="76">
        <v>0</v>
      </c>
      <c r="Y222" s="76">
        <v>0</v>
      </c>
      <c r="Z222" s="76">
        <v>0</v>
      </c>
      <c r="AA222" s="76">
        <v>0</v>
      </c>
      <c r="AB222" s="76">
        <v>0</v>
      </c>
      <c r="AC222" s="76">
        <v>0</v>
      </c>
      <c r="AD222" s="76">
        <v>0</v>
      </c>
      <c r="AE222" s="76">
        <v>0</v>
      </c>
      <c r="AF222" s="76">
        <v>0</v>
      </c>
      <c r="AG222" s="76">
        <v>0</v>
      </c>
      <c r="AH222" s="76">
        <v>0</v>
      </c>
      <c r="AI222" s="76">
        <v>9</v>
      </c>
      <c r="AJ222" s="76">
        <v>0</v>
      </c>
      <c r="AK222" s="76">
        <v>0</v>
      </c>
      <c r="AL222" s="76">
        <v>0</v>
      </c>
      <c r="AM222" s="76">
        <v>0</v>
      </c>
      <c r="AN222" s="76">
        <v>0</v>
      </c>
      <c r="AO222" s="76">
        <v>0</v>
      </c>
      <c r="AP222" s="76">
        <v>0</v>
      </c>
      <c r="AQ222" s="76">
        <v>0</v>
      </c>
      <c r="AR222" s="76">
        <v>0</v>
      </c>
      <c r="AS222" s="76">
        <v>0</v>
      </c>
      <c r="AT222" s="76">
        <v>0</v>
      </c>
      <c r="AU222" s="76">
        <v>0</v>
      </c>
      <c r="AV222" s="76">
        <v>0</v>
      </c>
      <c r="AW222" s="76">
        <v>0</v>
      </c>
      <c r="AX222" s="76">
        <v>0</v>
      </c>
      <c r="AY222" s="76">
        <v>0</v>
      </c>
      <c r="AZ222" s="76">
        <v>0</v>
      </c>
      <c r="BA222" s="76">
        <v>0</v>
      </c>
      <c r="BB222" s="76">
        <v>9</v>
      </c>
      <c r="BC222" s="76">
        <v>0</v>
      </c>
      <c r="BD222" s="76">
        <v>0</v>
      </c>
      <c r="BE222" s="76">
        <v>0</v>
      </c>
      <c r="BF222" s="76">
        <v>2</v>
      </c>
    </row>
    <row r="223" spans="1:58" s="74" customFormat="1" ht="21" customHeight="1">
      <c r="A223" s="134"/>
      <c r="B223" s="144" t="s">
        <v>353</v>
      </c>
      <c r="C223" s="171"/>
      <c r="D223" s="145"/>
      <c r="E223" s="118">
        <v>215</v>
      </c>
      <c r="F223" s="75">
        <v>0</v>
      </c>
      <c r="G223" s="76">
        <v>0</v>
      </c>
      <c r="H223" s="76">
        <v>0</v>
      </c>
      <c r="I223" s="76">
        <v>0</v>
      </c>
      <c r="J223" s="76">
        <v>0</v>
      </c>
      <c r="K223" s="76">
        <v>0</v>
      </c>
      <c r="L223" s="76">
        <v>0</v>
      </c>
      <c r="M223" s="76">
        <v>0</v>
      </c>
      <c r="N223" s="76">
        <v>0</v>
      </c>
      <c r="O223" s="76">
        <v>0</v>
      </c>
      <c r="P223" s="76">
        <v>0</v>
      </c>
      <c r="Q223" s="76">
        <v>0</v>
      </c>
      <c r="R223" s="76">
        <v>0</v>
      </c>
      <c r="S223" s="76">
        <v>0</v>
      </c>
      <c r="T223" s="76">
        <v>0</v>
      </c>
      <c r="U223" s="76">
        <v>0</v>
      </c>
      <c r="V223" s="76">
        <v>0</v>
      </c>
      <c r="W223" s="76">
        <v>0</v>
      </c>
      <c r="X223" s="76">
        <v>0</v>
      </c>
      <c r="Y223" s="76">
        <v>0</v>
      </c>
      <c r="Z223" s="76">
        <v>0</v>
      </c>
      <c r="AA223" s="76">
        <v>0</v>
      </c>
      <c r="AB223" s="76">
        <v>0</v>
      </c>
      <c r="AC223" s="76">
        <v>0</v>
      </c>
      <c r="AD223" s="76">
        <v>0</v>
      </c>
      <c r="AE223" s="76">
        <v>0</v>
      </c>
      <c r="AF223" s="76">
        <v>0</v>
      </c>
      <c r="AG223" s="76">
        <v>0</v>
      </c>
      <c r="AH223" s="76">
        <v>0</v>
      </c>
      <c r="AI223" s="76">
        <v>0</v>
      </c>
      <c r="AJ223" s="76">
        <v>0</v>
      </c>
      <c r="AK223" s="76">
        <v>0</v>
      </c>
      <c r="AL223" s="76">
        <v>0</v>
      </c>
      <c r="AM223" s="76">
        <v>0</v>
      </c>
      <c r="AN223" s="76">
        <v>0</v>
      </c>
      <c r="AO223" s="76">
        <v>0</v>
      </c>
      <c r="AP223" s="76">
        <v>0</v>
      </c>
      <c r="AQ223" s="76">
        <v>0</v>
      </c>
      <c r="AR223" s="76">
        <v>0</v>
      </c>
      <c r="AS223" s="76">
        <v>0</v>
      </c>
      <c r="AT223" s="76">
        <v>0</v>
      </c>
      <c r="AU223" s="76">
        <v>0</v>
      </c>
      <c r="AV223" s="76">
        <v>0</v>
      </c>
      <c r="AW223" s="76">
        <v>0</v>
      </c>
      <c r="AX223" s="76">
        <v>0</v>
      </c>
      <c r="AY223" s="76">
        <v>0</v>
      </c>
      <c r="AZ223" s="76">
        <v>0</v>
      </c>
      <c r="BA223" s="76">
        <v>0</v>
      </c>
      <c r="BB223" s="76">
        <v>0</v>
      </c>
      <c r="BC223" s="76">
        <v>0</v>
      </c>
      <c r="BD223" s="76">
        <v>0</v>
      </c>
      <c r="BE223" s="76">
        <v>0</v>
      </c>
      <c r="BF223" s="76">
        <v>0</v>
      </c>
    </row>
    <row r="224" spans="1:58" s="74" customFormat="1" ht="18" customHeight="1">
      <c r="A224" s="134"/>
      <c r="B224" s="142" t="s">
        <v>83</v>
      </c>
      <c r="C224" s="142"/>
      <c r="D224" s="142"/>
      <c r="E224" s="118">
        <v>216</v>
      </c>
      <c r="F224" s="75">
        <v>1</v>
      </c>
      <c r="G224" s="76">
        <v>0</v>
      </c>
      <c r="H224" s="76">
        <v>0</v>
      </c>
      <c r="I224" s="76">
        <v>0</v>
      </c>
      <c r="J224" s="76">
        <v>0</v>
      </c>
      <c r="K224" s="76">
        <v>0</v>
      </c>
      <c r="L224" s="76">
        <v>0</v>
      </c>
      <c r="M224" s="76">
        <v>0</v>
      </c>
      <c r="N224" s="76">
        <v>0</v>
      </c>
      <c r="O224" s="76">
        <v>0</v>
      </c>
      <c r="P224" s="76">
        <v>0</v>
      </c>
      <c r="Q224" s="76">
        <v>0</v>
      </c>
      <c r="R224" s="76">
        <v>0</v>
      </c>
      <c r="S224" s="76">
        <v>1</v>
      </c>
      <c r="T224" s="76">
        <v>0</v>
      </c>
      <c r="U224" s="76">
        <v>1</v>
      </c>
      <c r="V224" s="76">
        <v>0</v>
      </c>
      <c r="W224" s="76">
        <v>0</v>
      </c>
      <c r="X224" s="76">
        <v>0</v>
      </c>
      <c r="Y224" s="76">
        <v>0</v>
      </c>
      <c r="Z224" s="76">
        <v>0</v>
      </c>
      <c r="AA224" s="76">
        <v>0</v>
      </c>
      <c r="AB224" s="76">
        <v>0</v>
      </c>
      <c r="AC224" s="76">
        <v>0</v>
      </c>
      <c r="AD224" s="76">
        <v>0</v>
      </c>
      <c r="AE224" s="76">
        <v>0</v>
      </c>
      <c r="AF224" s="76">
        <v>0</v>
      </c>
      <c r="AG224" s="76">
        <v>0</v>
      </c>
      <c r="AH224" s="76">
        <v>0</v>
      </c>
      <c r="AI224" s="76">
        <v>1</v>
      </c>
      <c r="AJ224" s="76">
        <v>0</v>
      </c>
      <c r="AK224" s="76">
        <v>0</v>
      </c>
      <c r="AL224" s="76">
        <v>0</v>
      </c>
      <c r="AM224" s="76">
        <v>0</v>
      </c>
      <c r="AN224" s="76">
        <v>0</v>
      </c>
      <c r="AO224" s="76">
        <v>0</v>
      </c>
      <c r="AP224" s="76">
        <v>0</v>
      </c>
      <c r="AQ224" s="76">
        <v>0</v>
      </c>
      <c r="AR224" s="76">
        <v>1</v>
      </c>
      <c r="AS224" s="76">
        <v>0</v>
      </c>
      <c r="AT224" s="76">
        <v>0</v>
      </c>
      <c r="AU224" s="76">
        <v>0</v>
      </c>
      <c r="AV224" s="76">
        <v>0</v>
      </c>
      <c r="AW224" s="76">
        <v>0</v>
      </c>
      <c r="AX224" s="76">
        <v>0</v>
      </c>
      <c r="AY224" s="76">
        <v>0</v>
      </c>
      <c r="AZ224" s="76">
        <v>0</v>
      </c>
      <c r="BA224" s="76">
        <v>0</v>
      </c>
      <c r="BB224" s="76">
        <v>1</v>
      </c>
      <c r="BC224" s="76">
        <v>0</v>
      </c>
      <c r="BD224" s="76">
        <v>0</v>
      </c>
      <c r="BE224" s="76">
        <v>0</v>
      </c>
      <c r="BF224" s="76">
        <v>1</v>
      </c>
    </row>
    <row r="225" spans="1:58" s="74" customFormat="1" ht="16.5" customHeight="1">
      <c r="A225" s="134"/>
      <c r="B225" s="141" t="s">
        <v>166</v>
      </c>
      <c r="C225" s="141"/>
      <c r="D225" s="141"/>
      <c r="E225" s="118">
        <v>217</v>
      </c>
      <c r="F225" s="75">
        <v>161</v>
      </c>
      <c r="G225" s="76">
        <v>4</v>
      </c>
      <c r="H225" s="76">
        <v>1</v>
      </c>
      <c r="I225" s="76">
        <v>12</v>
      </c>
      <c r="J225" s="76">
        <v>1190</v>
      </c>
      <c r="K225" s="76">
        <v>8</v>
      </c>
      <c r="L225" s="76">
        <v>37</v>
      </c>
      <c r="M225" s="76">
        <v>0</v>
      </c>
      <c r="N225" s="76">
        <v>1144</v>
      </c>
      <c r="O225" s="76">
        <v>13</v>
      </c>
      <c r="P225" s="76">
        <v>0</v>
      </c>
      <c r="Q225" s="76">
        <v>0</v>
      </c>
      <c r="R225" s="76">
        <v>0</v>
      </c>
      <c r="S225" s="76">
        <v>979</v>
      </c>
      <c r="T225" s="76">
        <v>0</v>
      </c>
      <c r="U225" s="76">
        <v>941</v>
      </c>
      <c r="V225" s="76">
        <v>38</v>
      </c>
      <c r="W225" s="76">
        <v>0</v>
      </c>
      <c r="X225" s="76">
        <v>0</v>
      </c>
      <c r="Y225" s="76">
        <v>0</v>
      </c>
      <c r="Z225" s="76">
        <v>0</v>
      </c>
      <c r="AA225" s="76">
        <v>0</v>
      </c>
      <c r="AB225" s="76">
        <v>2</v>
      </c>
      <c r="AC225" s="76">
        <v>51</v>
      </c>
      <c r="AD225" s="76">
        <v>39</v>
      </c>
      <c r="AE225" s="76">
        <v>1</v>
      </c>
      <c r="AF225" s="76">
        <v>0</v>
      </c>
      <c r="AG225" s="76">
        <v>0</v>
      </c>
      <c r="AH225" s="76">
        <v>108</v>
      </c>
      <c r="AI225" s="76">
        <v>1140</v>
      </c>
      <c r="AJ225" s="76">
        <v>0</v>
      </c>
      <c r="AK225" s="76">
        <v>0</v>
      </c>
      <c r="AL225" s="76">
        <v>170</v>
      </c>
      <c r="AM225" s="76">
        <v>21</v>
      </c>
      <c r="AN225" s="76">
        <v>0</v>
      </c>
      <c r="AO225" s="76">
        <v>7</v>
      </c>
      <c r="AP225" s="76">
        <v>0</v>
      </c>
      <c r="AQ225" s="76">
        <v>6</v>
      </c>
      <c r="AR225" s="76">
        <v>290</v>
      </c>
      <c r="AS225" s="76">
        <v>26037</v>
      </c>
      <c r="AT225" s="76">
        <v>0</v>
      </c>
      <c r="AU225" s="76">
        <v>0</v>
      </c>
      <c r="AV225" s="76">
        <v>0</v>
      </c>
      <c r="AW225" s="76">
        <v>0</v>
      </c>
      <c r="AX225" s="76">
        <v>0</v>
      </c>
      <c r="AY225" s="76">
        <v>0</v>
      </c>
      <c r="AZ225" s="76">
        <v>0</v>
      </c>
      <c r="BA225" s="76">
        <v>0</v>
      </c>
      <c r="BB225" s="76">
        <v>1126</v>
      </c>
      <c r="BC225" s="76">
        <v>0</v>
      </c>
      <c r="BD225" s="76">
        <v>7</v>
      </c>
      <c r="BE225" s="76">
        <v>95</v>
      </c>
      <c r="BF225" s="76">
        <v>570</v>
      </c>
    </row>
    <row r="226" spans="1:58" s="74" customFormat="1" ht="14.25" customHeight="1">
      <c r="A226" s="134"/>
      <c r="B226" s="116" t="s">
        <v>55</v>
      </c>
      <c r="C226" s="142" t="s">
        <v>70</v>
      </c>
      <c r="D226" s="142"/>
      <c r="E226" s="118">
        <v>218</v>
      </c>
      <c r="F226" s="75">
        <v>0</v>
      </c>
      <c r="G226" s="76">
        <v>0</v>
      </c>
      <c r="H226" s="76">
        <v>0</v>
      </c>
      <c r="I226" s="76">
        <v>0</v>
      </c>
      <c r="J226" s="76">
        <v>0</v>
      </c>
      <c r="K226" s="76">
        <v>0</v>
      </c>
      <c r="L226" s="76">
        <v>0</v>
      </c>
      <c r="M226" s="76">
        <v>0</v>
      </c>
      <c r="N226" s="76">
        <v>0</v>
      </c>
      <c r="O226" s="76">
        <v>0</v>
      </c>
      <c r="P226" s="76">
        <v>0</v>
      </c>
      <c r="Q226" s="76">
        <v>0</v>
      </c>
      <c r="R226" s="76">
        <v>0</v>
      </c>
      <c r="S226" s="76">
        <v>0</v>
      </c>
      <c r="T226" s="76">
        <v>0</v>
      </c>
      <c r="U226" s="76">
        <v>0</v>
      </c>
      <c r="V226" s="76">
        <v>0</v>
      </c>
      <c r="W226" s="76">
        <v>0</v>
      </c>
      <c r="X226" s="76">
        <v>0</v>
      </c>
      <c r="Y226" s="76">
        <v>0</v>
      </c>
      <c r="Z226" s="76">
        <v>0</v>
      </c>
      <c r="AA226" s="76">
        <v>0</v>
      </c>
      <c r="AB226" s="76">
        <v>0</v>
      </c>
      <c r="AC226" s="76">
        <v>0</v>
      </c>
      <c r="AD226" s="76">
        <v>0</v>
      </c>
      <c r="AE226" s="76">
        <v>0</v>
      </c>
      <c r="AF226" s="76">
        <v>0</v>
      </c>
      <c r="AG226" s="76">
        <v>0</v>
      </c>
      <c r="AH226" s="76">
        <v>0</v>
      </c>
      <c r="AI226" s="76">
        <v>0</v>
      </c>
      <c r="AJ226" s="76">
        <v>0</v>
      </c>
      <c r="AK226" s="76">
        <v>0</v>
      </c>
      <c r="AL226" s="76">
        <v>0</v>
      </c>
      <c r="AM226" s="76">
        <v>0</v>
      </c>
      <c r="AN226" s="76">
        <v>0</v>
      </c>
      <c r="AO226" s="76">
        <v>0</v>
      </c>
      <c r="AP226" s="76">
        <v>0</v>
      </c>
      <c r="AQ226" s="76">
        <v>0</v>
      </c>
      <c r="AR226" s="76">
        <v>0</v>
      </c>
      <c r="AS226" s="76">
        <v>0</v>
      </c>
      <c r="AT226" s="76">
        <v>0</v>
      </c>
      <c r="AU226" s="76">
        <v>0</v>
      </c>
      <c r="AV226" s="76">
        <v>0</v>
      </c>
      <c r="AW226" s="76">
        <v>0</v>
      </c>
      <c r="AX226" s="76">
        <v>0</v>
      </c>
      <c r="AY226" s="76">
        <v>0</v>
      </c>
      <c r="AZ226" s="76">
        <v>0</v>
      </c>
      <c r="BA226" s="76">
        <v>0</v>
      </c>
      <c r="BB226" s="76">
        <v>0</v>
      </c>
      <c r="BC226" s="76">
        <v>0</v>
      </c>
      <c r="BD226" s="76">
        <v>0</v>
      </c>
      <c r="BE226" s="76">
        <v>0</v>
      </c>
      <c r="BF226" s="76">
        <v>0</v>
      </c>
    </row>
    <row r="227" spans="1:58" s="74" customFormat="1" ht="28.5" customHeight="1">
      <c r="A227" s="142" t="s">
        <v>189</v>
      </c>
      <c r="B227" s="142"/>
      <c r="C227" s="142"/>
      <c r="D227" s="142"/>
      <c r="E227" s="118">
        <v>219</v>
      </c>
      <c r="F227" s="75">
        <v>0</v>
      </c>
      <c r="G227" s="76">
        <v>0</v>
      </c>
      <c r="H227" s="76">
        <v>0</v>
      </c>
      <c r="I227" s="76">
        <v>0</v>
      </c>
      <c r="J227" s="76">
        <v>0</v>
      </c>
      <c r="K227" s="76">
        <v>0</v>
      </c>
      <c r="L227" s="76">
        <v>0</v>
      </c>
      <c r="M227" s="76">
        <v>0</v>
      </c>
      <c r="N227" s="76">
        <v>0</v>
      </c>
      <c r="O227" s="76">
        <v>0</v>
      </c>
      <c r="P227" s="76">
        <v>0</v>
      </c>
      <c r="Q227" s="76">
        <v>0</v>
      </c>
      <c r="R227" s="76">
        <v>0</v>
      </c>
      <c r="S227" s="76">
        <v>0</v>
      </c>
      <c r="T227" s="76">
        <v>0</v>
      </c>
      <c r="U227" s="76">
        <v>0</v>
      </c>
      <c r="V227" s="76">
        <v>0</v>
      </c>
      <c r="W227" s="76">
        <v>0</v>
      </c>
      <c r="X227" s="76">
        <v>0</v>
      </c>
      <c r="Y227" s="76">
        <v>0</v>
      </c>
      <c r="Z227" s="76">
        <v>0</v>
      </c>
      <c r="AA227" s="76">
        <v>0</v>
      </c>
      <c r="AB227" s="76">
        <v>0</v>
      </c>
      <c r="AC227" s="76">
        <v>0</v>
      </c>
      <c r="AD227" s="76">
        <v>0</v>
      </c>
      <c r="AE227" s="76">
        <v>0</v>
      </c>
      <c r="AF227" s="76">
        <v>0</v>
      </c>
      <c r="AG227" s="76">
        <v>0</v>
      </c>
      <c r="AH227" s="76">
        <v>0</v>
      </c>
      <c r="AI227" s="76">
        <v>0</v>
      </c>
      <c r="AJ227" s="76">
        <v>0</v>
      </c>
      <c r="AK227" s="76">
        <v>0</v>
      </c>
      <c r="AL227" s="76">
        <v>0</v>
      </c>
      <c r="AM227" s="76">
        <v>0</v>
      </c>
      <c r="AN227" s="76">
        <v>0</v>
      </c>
      <c r="AO227" s="76">
        <v>0</v>
      </c>
      <c r="AP227" s="76">
        <v>0</v>
      </c>
      <c r="AQ227" s="76">
        <v>0</v>
      </c>
      <c r="AR227" s="76">
        <v>0</v>
      </c>
      <c r="AS227" s="76">
        <v>0</v>
      </c>
      <c r="AT227" s="76">
        <v>0</v>
      </c>
      <c r="AU227" s="76">
        <v>0</v>
      </c>
      <c r="AV227" s="76">
        <v>0</v>
      </c>
      <c r="AW227" s="76">
        <v>0</v>
      </c>
      <c r="AX227" s="76">
        <v>0</v>
      </c>
      <c r="AY227" s="76">
        <v>0</v>
      </c>
      <c r="AZ227" s="76">
        <v>0</v>
      </c>
      <c r="BA227" s="76">
        <v>0</v>
      </c>
      <c r="BB227" s="76">
        <v>0</v>
      </c>
      <c r="BC227" s="76">
        <v>0</v>
      </c>
      <c r="BD227" s="76">
        <v>0</v>
      </c>
      <c r="BE227" s="76">
        <v>0</v>
      </c>
      <c r="BF227" s="76">
        <v>0</v>
      </c>
    </row>
    <row r="228" spans="1:58" s="74" customFormat="1" ht="41.25" customHeight="1">
      <c r="A228" s="142" t="s">
        <v>190</v>
      </c>
      <c r="B228" s="142"/>
      <c r="C228" s="142"/>
      <c r="D228" s="142"/>
      <c r="E228" s="118">
        <v>220</v>
      </c>
      <c r="F228" s="75">
        <v>0</v>
      </c>
      <c r="G228" s="76">
        <v>0</v>
      </c>
      <c r="H228" s="76">
        <v>0</v>
      </c>
      <c r="I228" s="76">
        <v>0</v>
      </c>
      <c r="J228" s="76">
        <v>0</v>
      </c>
      <c r="K228" s="76">
        <v>0</v>
      </c>
      <c r="L228" s="76">
        <v>0</v>
      </c>
      <c r="M228" s="76">
        <v>0</v>
      </c>
      <c r="N228" s="76">
        <v>0</v>
      </c>
      <c r="O228" s="76">
        <v>0</v>
      </c>
      <c r="P228" s="76">
        <v>0</v>
      </c>
      <c r="Q228" s="76">
        <v>0</v>
      </c>
      <c r="R228" s="76">
        <v>0</v>
      </c>
      <c r="S228" s="76">
        <v>0</v>
      </c>
      <c r="T228" s="76">
        <v>0</v>
      </c>
      <c r="U228" s="76">
        <v>0</v>
      </c>
      <c r="V228" s="76">
        <v>0</v>
      </c>
      <c r="W228" s="76">
        <v>0</v>
      </c>
      <c r="X228" s="76">
        <v>0</v>
      </c>
      <c r="Y228" s="76">
        <v>0</v>
      </c>
      <c r="Z228" s="76">
        <v>0</v>
      </c>
      <c r="AA228" s="76">
        <v>0</v>
      </c>
      <c r="AB228" s="76">
        <v>0</v>
      </c>
      <c r="AC228" s="76">
        <v>0</v>
      </c>
      <c r="AD228" s="76">
        <v>0</v>
      </c>
      <c r="AE228" s="76">
        <v>0</v>
      </c>
      <c r="AF228" s="76">
        <v>0</v>
      </c>
      <c r="AG228" s="76">
        <v>0</v>
      </c>
      <c r="AH228" s="76">
        <v>0</v>
      </c>
      <c r="AI228" s="76">
        <v>0</v>
      </c>
      <c r="AJ228" s="76">
        <v>0</v>
      </c>
      <c r="AK228" s="76">
        <v>0</v>
      </c>
      <c r="AL228" s="76">
        <v>0</v>
      </c>
      <c r="AM228" s="76">
        <v>0</v>
      </c>
      <c r="AN228" s="76">
        <v>0</v>
      </c>
      <c r="AO228" s="76">
        <v>0</v>
      </c>
      <c r="AP228" s="76">
        <v>0</v>
      </c>
      <c r="AQ228" s="76">
        <v>0</v>
      </c>
      <c r="AR228" s="76">
        <v>0</v>
      </c>
      <c r="AS228" s="76">
        <v>0</v>
      </c>
      <c r="AT228" s="76">
        <v>0</v>
      </c>
      <c r="AU228" s="76">
        <v>0</v>
      </c>
      <c r="AV228" s="76">
        <v>0</v>
      </c>
      <c r="AW228" s="76">
        <v>0</v>
      </c>
      <c r="AX228" s="76">
        <v>0</v>
      </c>
      <c r="AY228" s="76">
        <v>0</v>
      </c>
      <c r="AZ228" s="76">
        <v>0</v>
      </c>
      <c r="BA228" s="76">
        <v>0</v>
      </c>
      <c r="BB228" s="76">
        <v>0</v>
      </c>
      <c r="BC228" s="76">
        <v>0</v>
      </c>
      <c r="BD228" s="76">
        <v>0</v>
      </c>
      <c r="BE228" s="76">
        <v>0</v>
      </c>
      <c r="BF228" s="76">
        <v>0</v>
      </c>
    </row>
    <row r="229" spans="1:58" s="74" customFormat="1" ht="12">
      <c r="A229" s="142" t="s">
        <v>191</v>
      </c>
      <c r="B229" s="142"/>
      <c r="C229" s="142"/>
      <c r="D229" s="142"/>
      <c r="E229" s="118">
        <v>221</v>
      </c>
      <c r="F229" s="75">
        <v>0</v>
      </c>
      <c r="G229" s="76">
        <v>0</v>
      </c>
      <c r="H229" s="76">
        <v>0</v>
      </c>
      <c r="I229" s="76">
        <v>0</v>
      </c>
      <c r="J229" s="76">
        <v>0</v>
      </c>
      <c r="K229" s="76">
        <v>0</v>
      </c>
      <c r="L229" s="76">
        <v>0</v>
      </c>
      <c r="M229" s="76">
        <v>0</v>
      </c>
      <c r="N229" s="76">
        <v>0</v>
      </c>
      <c r="O229" s="76">
        <v>0</v>
      </c>
      <c r="P229" s="76">
        <v>0</v>
      </c>
      <c r="Q229" s="76">
        <v>0</v>
      </c>
      <c r="R229" s="76">
        <v>0</v>
      </c>
      <c r="S229" s="76">
        <v>0</v>
      </c>
      <c r="T229" s="76">
        <v>0</v>
      </c>
      <c r="U229" s="76">
        <v>0</v>
      </c>
      <c r="V229" s="76">
        <v>0</v>
      </c>
      <c r="W229" s="76">
        <v>0</v>
      </c>
      <c r="X229" s="76">
        <v>0</v>
      </c>
      <c r="Y229" s="76">
        <v>0</v>
      </c>
      <c r="Z229" s="76">
        <v>0</v>
      </c>
      <c r="AA229" s="76">
        <v>0</v>
      </c>
      <c r="AB229" s="76">
        <v>0</v>
      </c>
      <c r="AC229" s="76">
        <v>0</v>
      </c>
      <c r="AD229" s="76">
        <v>0</v>
      </c>
      <c r="AE229" s="76">
        <v>0</v>
      </c>
      <c r="AF229" s="76">
        <v>0</v>
      </c>
      <c r="AG229" s="76">
        <v>0</v>
      </c>
      <c r="AH229" s="76">
        <v>0</v>
      </c>
      <c r="AI229" s="76">
        <v>0</v>
      </c>
      <c r="AJ229" s="76">
        <v>0</v>
      </c>
      <c r="AK229" s="76">
        <v>0</v>
      </c>
      <c r="AL229" s="76">
        <v>0</v>
      </c>
      <c r="AM229" s="76">
        <v>0</v>
      </c>
      <c r="AN229" s="76">
        <v>0</v>
      </c>
      <c r="AO229" s="76">
        <v>0</v>
      </c>
      <c r="AP229" s="76">
        <v>0</v>
      </c>
      <c r="AQ229" s="76">
        <v>0</v>
      </c>
      <c r="AR229" s="76">
        <v>0</v>
      </c>
      <c r="AS229" s="76">
        <v>0</v>
      </c>
      <c r="AT229" s="76">
        <v>0</v>
      </c>
      <c r="AU229" s="76">
        <v>0</v>
      </c>
      <c r="AV229" s="76">
        <v>0</v>
      </c>
      <c r="AW229" s="76">
        <v>0</v>
      </c>
      <c r="AX229" s="76">
        <v>0</v>
      </c>
      <c r="AY229" s="76">
        <v>0</v>
      </c>
      <c r="AZ229" s="76">
        <v>0</v>
      </c>
      <c r="BA229" s="76">
        <v>0</v>
      </c>
      <c r="BB229" s="76">
        <v>0</v>
      </c>
      <c r="BC229" s="76">
        <v>0</v>
      </c>
      <c r="BD229" s="76">
        <v>0</v>
      </c>
      <c r="BE229" s="76">
        <v>0</v>
      </c>
      <c r="BF229" s="76">
        <v>0</v>
      </c>
    </row>
    <row r="230" spans="1:58" s="74" customFormat="1" ht="27" customHeight="1">
      <c r="A230" s="115" t="s">
        <v>72</v>
      </c>
      <c r="B230" s="142" t="s">
        <v>192</v>
      </c>
      <c r="C230" s="142"/>
      <c r="D230" s="142"/>
      <c r="E230" s="118">
        <v>222</v>
      </c>
      <c r="F230" s="75">
        <v>0</v>
      </c>
      <c r="G230" s="76">
        <v>0</v>
      </c>
      <c r="H230" s="76">
        <v>0</v>
      </c>
      <c r="I230" s="76">
        <v>0</v>
      </c>
      <c r="J230" s="76">
        <v>0</v>
      </c>
      <c r="K230" s="76">
        <v>0</v>
      </c>
      <c r="L230" s="76">
        <v>0</v>
      </c>
      <c r="M230" s="76">
        <v>0</v>
      </c>
      <c r="N230" s="76">
        <v>0</v>
      </c>
      <c r="O230" s="76">
        <v>0</v>
      </c>
      <c r="P230" s="76">
        <v>0</v>
      </c>
      <c r="Q230" s="76">
        <v>0</v>
      </c>
      <c r="R230" s="76">
        <v>0</v>
      </c>
      <c r="S230" s="76">
        <v>0</v>
      </c>
      <c r="T230" s="76">
        <v>0</v>
      </c>
      <c r="U230" s="76">
        <v>0</v>
      </c>
      <c r="V230" s="76">
        <v>0</v>
      </c>
      <c r="W230" s="76">
        <v>0</v>
      </c>
      <c r="X230" s="76">
        <v>0</v>
      </c>
      <c r="Y230" s="76">
        <v>0</v>
      </c>
      <c r="Z230" s="76">
        <v>0</v>
      </c>
      <c r="AA230" s="76">
        <v>0</v>
      </c>
      <c r="AB230" s="76">
        <v>0</v>
      </c>
      <c r="AC230" s="76">
        <v>0</v>
      </c>
      <c r="AD230" s="76">
        <v>0</v>
      </c>
      <c r="AE230" s="76">
        <v>0</v>
      </c>
      <c r="AF230" s="76">
        <v>0</v>
      </c>
      <c r="AG230" s="76">
        <v>0</v>
      </c>
      <c r="AH230" s="76">
        <v>0</v>
      </c>
      <c r="AI230" s="76">
        <v>0</v>
      </c>
      <c r="AJ230" s="76">
        <v>0</v>
      </c>
      <c r="AK230" s="76">
        <v>0</v>
      </c>
      <c r="AL230" s="76">
        <v>0</v>
      </c>
      <c r="AM230" s="76">
        <v>0</v>
      </c>
      <c r="AN230" s="76">
        <v>0</v>
      </c>
      <c r="AO230" s="76">
        <v>0</v>
      </c>
      <c r="AP230" s="76">
        <v>0</v>
      </c>
      <c r="AQ230" s="76">
        <v>0</v>
      </c>
      <c r="AR230" s="76">
        <v>0</v>
      </c>
      <c r="AS230" s="76">
        <v>0</v>
      </c>
      <c r="AT230" s="76">
        <v>0</v>
      </c>
      <c r="AU230" s="76">
        <v>0</v>
      </c>
      <c r="AV230" s="76">
        <v>0</v>
      </c>
      <c r="AW230" s="76">
        <v>0</v>
      </c>
      <c r="AX230" s="76">
        <v>0</v>
      </c>
      <c r="AY230" s="76">
        <v>0</v>
      </c>
      <c r="AZ230" s="76">
        <v>0</v>
      </c>
      <c r="BA230" s="76">
        <v>0</v>
      </c>
      <c r="BB230" s="76">
        <v>0</v>
      </c>
      <c r="BC230" s="76">
        <v>0</v>
      </c>
      <c r="BD230" s="76">
        <v>0</v>
      </c>
      <c r="BE230" s="76">
        <v>0</v>
      </c>
      <c r="BF230" s="76">
        <v>0</v>
      </c>
    </row>
    <row r="231" spans="1:58" s="74" customFormat="1" ht="30" customHeight="1">
      <c r="A231" s="141" t="s">
        <v>364</v>
      </c>
      <c r="B231" s="141"/>
      <c r="C231" s="141"/>
      <c r="D231" s="141"/>
      <c r="E231" s="118">
        <v>223</v>
      </c>
      <c r="F231" s="75">
        <v>1552</v>
      </c>
      <c r="G231" s="76">
        <v>328</v>
      </c>
      <c r="H231" s="76">
        <v>1</v>
      </c>
      <c r="I231" s="76">
        <v>110</v>
      </c>
      <c r="J231" s="76">
        <v>17097</v>
      </c>
      <c r="K231" s="76">
        <v>47</v>
      </c>
      <c r="L231" s="76">
        <v>336</v>
      </c>
      <c r="M231" s="76">
        <v>2</v>
      </c>
      <c r="N231" s="76">
        <v>11029</v>
      </c>
      <c r="O231" s="76">
        <v>134</v>
      </c>
      <c r="P231" s="76">
        <v>0</v>
      </c>
      <c r="Q231" s="76">
        <v>5659</v>
      </c>
      <c r="R231" s="76">
        <v>63</v>
      </c>
      <c r="S231" s="76">
        <v>8627</v>
      </c>
      <c r="T231" s="76">
        <v>0</v>
      </c>
      <c r="U231" s="76">
        <v>7822</v>
      </c>
      <c r="V231" s="76">
        <v>805</v>
      </c>
      <c r="W231" s="76">
        <v>0</v>
      </c>
      <c r="X231" s="76">
        <v>0</v>
      </c>
      <c r="Y231" s="76">
        <v>0</v>
      </c>
      <c r="Z231" s="76">
        <v>0</v>
      </c>
      <c r="AA231" s="76">
        <v>116</v>
      </c>
      <c r="AB231" s="76">
        <v>88</v>
      </c>
      <c r="AC231" s="76">
        <v>1255</v>
      </c>
      <c r="AD231" s="76">
        <v>306</v>
      </c>
      <c r="AE231" s="76">
        <v>89</v>
      </c>
      <c r="AF231" s="76">
        <v>776</v>
      </c>
      <c r="AG231" s="76">
        <v>7</v>
      </c>
      <c r="AH231" s="76">
        <v>695</v>
      </c>
      <c r="AI231" s="76">
        <v>16324</v>
      </c>
      <c r="AJ231" s="76">
        <v>4305</v>
      </c>
      <c r="AK231" s="76">
        <v>0</v>
      </c>
      <c r="AL231" s="76">
        <v>2103</v>
      </c>
      <c r="AM231" s="76">
        <v>50</v>
      </c>
      <c r="AN231" s="76">
        <v>142</v>
      </c>
      <c r="AO231" s="76">
        <v>38</v>
      </c>
      <c r="AP231" s="76">
        <v>0</v>
      </c>
      <c r="AQ231" s="76">
        <v>29</v>
      </c>
      <c r="AR231" s="76">
        <v>1094</v>
      </c>
      <c r="AS231" s="76">
        <v>4342211325.427</v>
      </c>
      <c r="AT231" s="76">
        <v>0</v>
      </c>
      <c r="AU231" s="76">
        <v>0</v>
      </c>
      <c r="AV231" s="76">
        <v>0</v>
      </c>
      <c r="AW231" s="76">
        <v>0</v>
      </c>
      <c r="AX231" s="76">
        <v>2</v>
      </c>
      <c r="AY231" s="76">
        <v>276575</v>
      </c>
      <c r="AZ231" s="76">
        <v>0</v>
      </c>
      <c r="BA231" s="76">
        <v>0</v>
      </c>
      <c r="BB231" s="76">
        <v>6212</v>
      </c>
      <c r="BC231" s="76">
        <v>0</v>
      </c>
      <c r="BD231" s="76">
        <v>99</v>
      </c>
      <c r="BE231" s="76">
        <v>1572</v>
      </c>
      <c r="BF231" s="76">
        <v>4079</v>
      </c>
    </row>
    <row r="232" spans="1:58" s="74" customFormat="1" ht="28.5" customHeight="1">
      <c r="A232" s="143"/>
      <c r="B232" s="178" t="s">
        <v>290</v>
      </c>
      <c r="C232" s="179"/>
      <c r="D232" s="180"/>
      <c r="E232" s="118">
        <v>224</v>
      </c>
      <c r="F232" s="75">
        <v>0</v>
      </c>
      <c r="G232" s="76">
        <v>0</v>
      </c>
      <c r="H232" s="76">
        <v>0</v>
      </c>
      <c r="I232" s="76">
        <v>0</v>
      </c>
      <c r="J232" s="76">
        <v>0</v>
      </c>
      <c r="K232" s="76">
        <v>0</v>
      </c>
      <c r="L232" s="76">
        <v>0</v>
      </c>
      <c r="M232" s="76">
        <v>0</v>
      </c>
      <c r="N232" s="76">
        <v>0</v>
      </c>
      <c r="O232" s="76">
        <v>0</v>
      </c>
      <c r="P232" s="76">
        <v>0</v>
      </c>
      <c r="Q232" s="76">
        <v>0</v>
      </c>
      <c r="R232" s="76">
        <v>0</v>
      </c>
      <c r="S232" s="76">
        <v>0</v>
      </c>
      <c r="T232" s="76">
        <v>0</v>
      </c>
      <c r="U232" s="76">
        <v>0</v>
      </c>
      <c r="V232" s="76">
        <v>0</v>
      </c>
      <c r="W232" s="76">
        <v>0</v>
      </c>
      <c r="X232" s="76">
        <v>0</v>
      </c>
      <c r="Y232" s="76">
        <v>0</v>
      </c>
      <c r="Z232" s="76">
        <v>0</v>
      </c>
      <c r="AA232" s="76">
        <v>0</v>
      </c>
      <c r="AB232" s="76">
        <v>0</v>
      </c>
      <c r="AC232" s="76">
        <v>0</v>
      </c>
      <c r="AD232" s="76">
        <v>0</v>
      </c>
      <c r="AE232" s="76">
        <v>0</v>
      </c>
      <c r="AF232" s="76">
        <v>0</v>
      </c>
      <c r="AG232" s="76">
        <v>0</v>
      </c>
      <c r="AH232" s="76">
        <v>0</v>
      </c>
      <c r="AI232" s="76">
        <v>0</v>
      </c>
      <c r="AJ232" s="76">
        <v>0</v>
      </c>
      <c r="AK232" s="76">
        <v>0</v>
      </c>
      <c r="AL232" s="76">
        <v>0</v>
      </c>
      <c r="AM232" s="76">
        <v>0</v>
      </c>
      <c r="AN232" s="76">
        <v>0</v>
      </c>
      <c r="AO232" s="76">
        <v>0</v>
      </c>
      <c r="AP232" s="76">
        <v>0</v>
      </c>
      <c r="AQ232" s="76">
        <v>0</v>
      </c>
      <c r="AR232" s="76">
        <v>0</v>
      </c>
      <c r="AS232" s="76">
        <v>0</v>
      </c>
      <c r="AT232" s="76">
        <v>0</v>
      </c>
      <c r="AU232" s="76">
        <v>0</v>
      </c>
      <c r="AV232" s="76">
        <v>0</v>
      </c>
      <c r="AW232" s="76">
        <v>0</v>
      </c>
      <c r="AX232" s="76">
        <v>0</v>
      </c>
      <c r="AY232" s="76">
        <v>0</v>
      </c>
      <c r="AZ232" s="76">
        <v>0</v>
      </c>
      <c r="BA232" s="76">
        <v>0</v>
      </c>
      <c r="BB232" s="76">
        <v>0</v>
      </c>
      <c r="BC232" s="76">
        <v>0</v>
      </c>
      <c r="BD232" s="76">
        <v>0</v>
      </c>
      <c r="BE232" s="76">
        <v>0</v>
      </c>
      <c r="BF232" s="76">
        <v>0</v>
      </c>
    </row>
    <row r="233" spans="1:58" s="74" customFormat="1" ht="26.25" customHeight="1">
      <c r="A233" s="143"/>
      <c r="B233" s="178" t="s">
        <v>288</v>
      </c>
      <c r="C233" s="179"/>
      <c r="D233" s="180"/>
      <c r="E233" s="118">
        <v>225</v>
      </c>
      <c r="F233" s="75">
        <v>0</v>
      </c>
      <c r="G233" s="76">
        <v>0</v>
      </c>
      <c r="H233" s="76">
        <v>0</v>
      </c>
      <c r="I233" s="76">
        <v>0</v>
      </c>
      <c r="J233" s="76">
        <v>0</v>
      </c>
      <c r="K233" s="76">
        <v>0</v>
      </c>
      <c r="L233" s="76">
        <v>0</v>
      </c>
      <c r="M233" s="76">
        <v>0</v>
      </c>
      <c r="N233" s="76">
        <v>0</v>
      </c>
      <c r="O233" s="76">
        <v>0</v>
      </c>
      <c r="P233" s="76">
        <v>0</v>
      </c>
      <c r="Q233" s="76">
        <v>0</v>
      </c>
      <c r="R233" s="76">
        <v>0</v>
      </c>
      <c r="S233" s="76">
        <v>0</v>
      </c>
      <c r="T233" s="76">
        <v>0</v>
      </c>
      <c r="U233" s="76">
        <v>0</v>
      </c>
      <c r="V233" s="76">
        <v>0</v>
      </c>
      <c r="W233" s="76">
        <v>0</v>
      </c>
      <c r="X233" s="76">
        <v>0</v>
      </c>
      <c r="Y233" s="76">
        <v>0</v>
      </c>
      <c r="Z233" s="76">
        <v>0</v>
      </c>
      <c r="AA233" s="76">
        <v>0</v>
      </c>
      <c r="AB233" s="76">
        <v>0</v>
      </c>
      <c r="AC233" s="76">
        <v>0</v>
      </c>
      <c r="AD233" s="76">
        <v>0</v>
      </c>
      <c r="AE233" s="76">
        <v>0</v>
      </c>
      <c r="AF233" s="76">
        <v>0</v>
      </c>
      <c r="AG233" s="76">
        <v>0</v>
      </c>
      <c r="AH233" s="76">
        <v>0</v>
      </c>
      <c r="AI233" s="76">
        <v>0</v>
      </c>
      <c r="AJ233" s="76">
        <v>0</v>
      </c>
      <c r="AK233" s="76">
        <v>0</v>
      </c>
      <c r="AL233" s="76">
        <v>0</v>
      </c>
      <c r="AM233" s="76">
        <v>0</v>
      </c>
      <c r="AN233" s="76">
        <v>0</v>
      </c>
      <c r="AO233" s="76">
        <v>0</v>
      </c>
      <c r="AP233" s="76">
        <v>0</v>
      </c>
      <c r="AQ233" s="76">
        <v>0</v>
      </c>
      <c r="AR233" s="76">
        <v>0</v>
      </c>
      <c r="AS233" s="76">
        <v>0</v>
      </c>
      <c r="AT233" s="76">
        <v>0</v>
      </c>
      <c r="AU233" s="76">
        <v>0</v>
      </c>
      <c r="AV233" s="76">
        <v>0</v>
      </c>
      <c r="AW233" s="76">
        <v>0</v>
      </c>
      <c r="AX233" s="76">
        <v>0</v>
      </c>
      <c r="AY233" s="76">
        <v>0</v>
      </c>
      <c r="AZ233" s="76">
        <v>0</v>
      </c>
      <c r="BA233" s="76">
        <v>0</v>
      </c>
      <c r="BB233" s="76">
        <v>0</v>
      </c>
      <c r="BC233" s="76">
        <v>0</v>
      </c>
      <c r="BD233" s="76">
        <v>0</v>
      </c>
      <c r="BE233" s="76">
        <v>0</v>
      </c>
      <c r="BF233" s="76">
        <v>0</v>
      </c>
    </row>
    <row r="234" spans="1:58" s="74" customFormat="1" ht="48" customHeight="1">
      <c r="A234" s="143"/>
      <c r="B234" s="178" t="s">
        <v>289</v>
      </c>
      <c r="C234" s="179"/>
      <c r="D234" s="180"/>
      <c r="E234" s="118">
        <v>226</v>
      </c>
      <c r="F234" s="75">
        <v>0</v>
      </c>
      <c r="G234" s="76">
        <v>0</v>
      </c>
      <c r="H234" s="76">
        <v>0</v>
      </c>
      <c r="I234" s="76">
        <v>0</v>
      </c>
      <c r="J234" s="76">
        <v>0</v>
      </c>
      <c r="K234" s="76">
        <v>0</v>
      </c>
      <c r="L234" s="76">
        <v>0</v>
      </c>
      <c r="M234" s="76">
        <v>0</v>
      </c>
      <c r="N234" s="76">
        <v>0</v>
      </c>
      <c r="O234" s="76">
        <v>0</v>
      </c>
      <c r="P234" s="76">
        <v>0</v>
      </c>
      <c r="Q234" s="76">
        <v>0</v>
      </c>
      <c r="R234" s="76">
        <v>0</v>
      </c>
      <c r="S234" s="76">
        <v>0</v>
      </c>
      <c r="T234" s="76">
        <v>0</v>
      </c>
      <c r="U234" s="76">
        <v>0</v>
      </c>
      <c r="V234" s="76">
        <v>0</v>
      </c>
      <c r="W234" s="76">
        <v>0</v>
      </c>
      <c r="X234" s="76">
        <v>0</v>
      </c>
      <c r="Y234" s="76">
        <v>0</v>
      </c>
      <c r="Z234" s="76">
        <v>0</v>
      </c>
      <c r="AA234" s="76">
        <v>0</v>
      </c>
      <c r="AB234" s="76">
        <v>0</v>
      </c>
      <c r="AC234" s="76">
        <v>0</v>
      </c>
      <c r="AD234" s="76">
        <v>0</v>
      </c>
      <c r="AE234" s="76">
        <v>0</v>
      </c>
      <c r="AF234" s="76">
        <v>0</v>
      </c>
      <c r="AG234" s="76">
        <v>0</v>
      </c>
      <c r="AH234" s="76">
        <v>0</v>
      </c>
      <c r="AI234" s="76">
        <v>0</v>
      </c>
      <c r="AJ234" s="76">
        <v>0</v>
      </c>
      <c r="AK234" s="76">
        <v>0</v>
      </c>
      <c r="AL234" s="76">
        <v>0</v>
      </c>
      <c r="AM234" s="76">
        <v>0</v>
      </c>
      <c r="AN234" s="76">
        <v>0</v>
      </c>
      <c r="AO234" s="76">
        <v>0</v>
      </c>
      <c r="AP234" s="76">
        <v>0</v>
      </c>
      <c r="AQ234" s="76">
        <v>0</v>
      </c>
      <c r="AR234" s="76">
        <v>0</v>
      </c>
      <c r="AS234" s="76">
        <v>0</v>
      </c>
      <c r="AT234" s="76">
        <v>0</v>
      </c>
      <c r="AU234" s="76">
        <v>0</v>
      </c>
      <c r="AV234" s="76">
        <v>0</v>
      </c>
      <c r="AW234" s="76">
        <v>0</v>
      </c>
      <c r="AX234" s="76">
        <v>0</v>
      </c>
      <c r="AY234" s="76">
        <v>0</v>
      </c>
      <c r="AZ234" s="76">
        <v>0</v>
      </c>
      <c r="BA234" s="76">
        <v>0</v>
      </c>
      <c r="BB234" s="76">
        <v>0</v>
      </c>
      <c r="BC234" s="76">
        <v>0</v>
      </c>
      <c r="BD234" s="76">
        <v>0</v>
      </c>
      <c r="BE234" s="76">
        <v>0</v>
      </c>
      <c r="BF234" s="76">
        <v>0</v>
      </c>
    </row>
    <row r="235" spans="1:58" s="74" customFormat="1" ht="16.5" customHeight="1">
      <c r="A235" s="143"/>
      <c r="B235" s="175" t="s">
        <v>363</v>
      </c>
      <c r="C235" s="176"/>
      <c r="D235" s="177"/>
      <c r="E235" s="118">
        <v>227</v>
      </c>
      <c r="F235" s="75">
        <v>0</v>
      </c>
      <c r="G235" s="76">
        <v>0</v>
      </c>
      <c r="H235" s="76">
        <v>0</v>
      </c>
      <c r="I235" s="76">
        <v>0</v>
      </c>
      <c r="J235" s="76">
        <v>0</v>
      </c>
      <c r="K235" s="76">
        <v>0</v>
      </c>
      <c r="L235" s="76">
        <v>0</v>
      </c>
      <c r="M235" s="76">
        <v>0</v>
      </c>
      <c r="N235" s="76">
        <v>0</v>
      </c>
      <c r="O235" s="76">
        <v>0</v>
      </c>
      <c r="P235" s="76">
        <v>0</v>
      </c>
      <c r="Q235" s="76">
        <v>0</v>
      </c>
      <c r="R235" s="76">
        <v>0</v>
      </c>
      <c r="S235" s="76">
        <v>0</v>
      </c>
      <c r="T235" s="76">
        <v>0</v>
      </c>
      <c r="U235" s="76">
        <v>0</v>
      </c>
      <c r="V235" s="76">
        <v>0</v>
      </c>
      <c r="W235" s="76">
        <v>0</v>
      </c>
      <c r="X235" s="76">
        <v>0</v>
      </c>
      <c r="Y235" s="76">
        <v>0</v>
      </c>
      <c r="Z235" s="76">
        <v>0</v>
      </c>
      <c r="AA235" s="76">
        <v>0</v>
      </c>
      <c r="AB235" s="76">
        <v>0</v>
      </c>
      <c r="AC235" s="76">
        <v>0</v>
      </c>
      <c r="AD235" s="76">
        <v>0</v>
      </c>
      <c r="AE235" s="76">
        <v>0</v>
      </c>
      <c r="AF235" s="76">
        <v>0</v>
      </c>
      <c r="AG235" s="76">
        <v>0</v>
      </c>
      <c r="AH235" s="76">
        <v>0</v>
      </c>
      <c r="AI235" s="76">
        <v>0</v>
      </c>
      <c r="AJ235" s="76">
        <v>0</v>
      </c>
      <c r="AK235" s="76">
        <v>0</v>
      </c>
      <c r="AL235" s="76">
        <v>0</v>
      </c>
      <c r="AM235" s="76">
        <v>0</v>
      </c>
      <c r="AN235" s="76">
        <v>0</v>
      </c>
      <c r="AO235" s="76">
        <v>0</v>
      </c>
      <c r="AP235" s="76">
        <v>0</v>
      </c>
      <c r="AQ235" s="76">
        <v>0</v>
      </c>
      <c r="AR235" s="76">
        <v>0</v>
      </c>
      <c r="AS235" s="76">
        <v>0</v>
      </c>
      <c r="AT235" s="76">
        <v>0</v>
      </c>
      <c r="AU235" s="76">
        <v>0</v>
      </c>
      <c r="AV235" s="76">
        <v>0</v>
      </c>
      <c r="AW235" s="76">
        <v>0</v>
      </c>
      <c r="AX235" s="76">
        <v>0</v>
      </c>
      <c r="AY235" s="76">
        <v>0</v>
      </c>
      <c r="AZ235" s="76">
        <v>0</v>
      </c>
      <c r="BA235" s="76">
        <v>0</v>
      </c>
      <c r="BB235" s="76">
        <v>0</v>
      </c>
      <c r="BC235" s="76">
        <v>0</v>
      </c>
      <c r="BD235" s="76">
        <v>0</v>
      </c>
      <c r="BE235" s="76">
        <v>0</v>
      </c>
      <c r="BF235" s="76">
        <v>0</v>
      </c>
    </row>
    <row r="236" spans="1:58" s="74" customFormat="1" ht="25.5" customHeight="1">
      <c r="A236" s="143"/>
      <c r="B236" s="144" t="s">
        <v>266</v>
      </c>
      <c r="C236" s="171"/>
      <c r="D236" s="145"/>
      <c r="E236" s="118">
        <v>228</v>
      </c>
      <c r="F236" s="81">
        <v>0</v>
      </c>
      <c r="G236" s="81">
        <v>0</v>
      </c>
      <c r="H236" s="81">
        <v>0</v>
      </c>
      <c r="I236" s="81">
        <v>0</v>
      </c>
      <c r="J236" s="81">
        <v>0</v>
      </c>
      <c r="K236" s="81">
        <v>0</v>
      </c>
      <c r="L236" s="81">
        <v>0</v>
      </c>
      <c r="M236" s="81">
        <v>0</v>
      </c>
      <c r="N236" s="81">
        <v>0</v>
      </c>
      <c r="O236" s="81">
        <v>0</v>
      </c>
      <c r="P236" s="81">
        <v>0</v>
      </c>
      <c r="Q236" s="81">
        <v>0</v>
      </c>
      <c r="R236" s="81">
        <v>0</v>
      </c>
      <c r="S236" s="81">
        <v>0</v>
      </c>
      <c r="T236" s="81">
        <v>0</v>
      </c>
      <c r="U236" s="76">
        <v>0</v>
      </c>
      <c r="V236" s="76">
        <v>0</v>
      </c>
      <c r="W236" s="76">
        <v>0</v>
      </c>
      <c r="X236" s="76">
        <v>0</v>
      </c>
      <c r="Y236" s="76">
        <v>0</v>
      </c>
      <c r="Z236" s="76">
        <v>0</v>
      </c>
      <c r="AA236" s="76">
        <v>0</v>
      </c>
      <c r="AB236" s="76">
        <v>0</v>
      </c>
      <c r="AC236" s="76">
        <v>0</v>
      </c>
      <c r="AD236" s="76">
        <v>0</v>
      </c>
      <c r="AE236" s="76">
        <v>0</v>
      </c>
      <c r="AF236" s="76">
        <v>0</v>
      </c>
      <c r="AG236" s="76">
        <v>0</v>
      </c>
      <c r="AH236" s="76">
        <v>0</v>
      </c>
      <c r="AI236" s="76">
        <v>0</v>
      </c>
      <c r="AJ236" s="76">
        <v>0</v>
      </c>
      <c r="AK236" s="76">
        <v>0</v>
      </c>
      <c r="AL236" s="76">
        <v>0</v>
      </c>
      <c r="AM236" s="76">
        <v>0</v>
      </c>
      <c r="AN236" s="76">
        <v>0</v>
      </c>
      <c r="AO236" s="76">
        <v>0</v>
      </c>
      <c r="AP236" s="76">
        <v>0</v>
      </c>
      <c r="AQ236" s="76">
        <v>0</v>
      </c>
      <c r="AR236" s="76">
        <v>0</v>
      </c>
      <c r="AS236" s="76">
        <v>0</v>
      </c>
      <c r="AT236" s="76">
        <v>0</v>
      </c>
      <c r="AU236" s="76">
        <v>0</v>
      </c>
      <c r="AV236" s="76">
        <v>0</v>
      </c>
      <c r="AW236" s="76">
        <v>0</v>
      </c>
      <c r="AX236" s="76">
        <v>0</v>
      </c>
      <c r="AY236" s="76">
        <v>0</v>
      </c>
      <c r="AZ236" s="76">
        <v>0</v>
      </c>
      <c r="BA236" s="76">
        <v>0</v>
      </c>
      <c r="BB236" s="76">
        <v>0</v>
      </c>
      <c r="BC236" s="76">
        <v>0</v>
      </c>
      <c r="BD236" s="76">
        <v>0</v>
      </c>
      <c r="BE236" s="76">
        <v>0</v>
      </c>
      <c r="BF236" s="76">
        <v>0</v>
      </c>
    </row>
    <row r="237" spans="1:58" s="74" customFormat="1" ht="19.5" customHeight="1">
      <c r="A237" s="143"/>
      <c r="B237" s="142" t="s">
        <v>194</v>
      </c>
      <c r="C237" s="142"/>
      <c r="D237" s="142"/>
      <c r="E237" s="118">
        <v>229</v>
      </c>
      <c r="F237" s="75">
        <v>415</v>
      </c>
      <c r="G237" s="76">
        <v>9</v>
      </c>
      <c r="H237" s="76">
        <v>0</v>
      </c>
      <c r="I237" s="76">
        <v>22</v>
      </c>
      <c r="J237" s="76">
        <v>4542</v>
      </c>
      <c r="K237" s="76">
        <v>0</v>
      </c>
      <c r="L237" s="76">
        <v>0</v>
      </c>
      <c r="M237" s="76">
        <v>0</v>
      </c>
      <c r="N237" s="76">
        <v>4562</v>
      </c>
      <c r="O237" s="76">
        <v>2</v>
      </c>
      <c r="P237" s="76">
        <v>0</v>
      </c>
      <c r="Q237" s="76">
        <v>0</v>
      </c>
      <c r="R237" s="76">
        <v>0</v>
      </c>
      <c r="S237" s="76">
        <v>4098</v>
      </c>
      <c r="T237" s="76">
        <v>0</v>
      </c>
      <c r="U237" s="76">
        <v>4049</v>
      </c>
      <c r="V237" s="76">
        <v>49</v>
      </c>
      <c r="W237" s="76">
        <v>0</v>
      </c>
      <c r="X237" s="76">
        <v>0</v>
      </c>
      <c r="Y237" s="76">
        <v>0</v>
      </c>
      <c r="Z237" s="76">
        <v>0</v>
      </c>
      <c r="AA237" s="76">
        <v>116</v>
      </c>
      <c r="AB237" s="76">
        <v>3</v>
      </c>
      <c r="AC237" s="76">
        <v>137</v>
      </c>
      <c r="AD237" s="76">
        <v>97</v>
      </c>
      <c r="AE237" s="76">
        <v>4</v>
      </c>
      <c r="AF237" s="76">
        <v>27</v>
      </c>
      <c r="AG237" s="76">
        <v>0</v>
      </c>
      <c r="AH237" s="76">
        <v>67</v>
      </c>
      <c r="AI237" s="76">
        <v>4305</v>
      </c>
      <c r="AJ237" s="76">
        <v>4305</v>
      </c>
      <c r="AK237" s="76">
        <v>0</v>
      </c>
      <c r="AL237" s="76">
        <v>678</v>
      </c>
      <c r="AM237" s="76">
        <v>0</v>
      </c>
      <c r="AN237" s="76">
        <v>3</v>
      </c>
      <c r="AO237" s="76">
        <v>0</v>
      </c>
      <c r="AP237" s="76">
        <v>0</v>
      </c>
      <c r="AQ237" s="76">
        <v>0</v>
      </c>
      <c r="AR237" s="76">
        <v>0</v>
      </c>
      <c r="AS237" s="76">
        <v>1953721359.077</v>
      </c>
      <c r="AT237" s="76">
        <v>0</v>
      </c>
      <c r="AU237" s="76">
        <v>0</v>
      </c>
      <c r="AV237" s="76">
        <v>0</v>
      </c>
      <c r="AW237" s="76">
        <v>0</v>
      </c>
      <c r="AX237" s="76">
        <v>0</v>
      </c>
      <c r="AY237" s="76">
        <v>0</v>
      </c>
      <c r="AZ237" s="76">
        <v>0</v>
      </c>
      <c r="BA237" s="76">
        <v>0</v>
      </c>
      <c r="BB237" s="76">
        <v>0</v>
      </c>
      <c r="BC237" s="76">
        <v>0</v>
      </c>
      <c r="BD237" s="76">
        <v>8</v>
      </c>
      <c r="BE237" s="76">
        <v>0</v>
      </c>
      <c r="BF237" s="76">
        <v>181</v>
      </c>
    </row>
    <row r="238" spans="1:58" s="74" customFormat="1" ht="16.5" customHeight="1">
      <c r="A238" s="174" t="s">
        <v>195</v>
      </c>
      <c r="B238" s="174"/>
      <c r="C238" s="174"/>
      <c r="D238" s="174"/>
      <c r="E238" s="118">
        <v>230</v>
      </c>
      <c r="F238" s="75">
        <v>3</v>
      </c>
      <c r="G238" s="76">
        <v>0</v>
      </c>
      <c r="H238" s="76">
        <v>0</v>
      </c>
      <c r="I238" s="76">
        <v>46</v>
      </c>
      <c r="J238" s="76">
        <v>25992</v>
      </c>
      <c r="K238" s="76">
        <v>0</v>
      </c>
      <c r="L238" s="76">
        <v>132</v>
      </c>
      <c r="M238" s="76">
        <v>0</v>
      </c>
      <c r="N238" s="76">
        <v>25830</v>
      </c>
      <c r="O238" s="76">
        <v>76</v>
      </c>
      <c r="P238" s="76">
        <v>0</v>
      </c>
      <c r="Q238" s="76">
        <v>0</v>
      </c>
      <c r="R238" s="76">
        <v>0</v>
      </c>
      <c r="S238" s="76">
        <v>0</v>
      </c>
      <c r="T238" s="76">
        <v>25823</v>
      </c>
      <c r="U238" s="76">
        <v>24552</v>
      </c>
      <c r="V238" s="76">
        <v>1271</v>
      </c>
      <c r="W238" s="76">
        <v>0</v>
      </c>
      <c r="X238" s="76">
        <v>0</v>
      </c>
      <c r="Y238" s="76">
        <v>0</v>
      </c>
      <c r="Z238" s="76">
        <v>0</v>
      </c>
      <c r="AA238" s="76">
        <v>0</v>
      </c>
      <c r="AB238" s="76">
        <v>0</v>
      </c>
      <c r="AC238" s="76">
        <v>0</v>
      </c>
      <c r="AD238" s="76">
        <v>0</v>
      </c>
      <c r="AE238" s="76">
        <v>0</v>
      </c>
      <c r="AF238" s="76">
        <v>0</v>
      </c>
      <c r="AG238" s="76">
        <v>0</v>
      </c>
      <c r="AH238" s="76">
        <v>0</v>
      </c>
      <c r="AI238" s="76">
        <v>25823</v>
      </c>
      <c r="AJ238" s="76">
        <v>0</v>
      </c>
      <c r="AK238" s="76">
        <v>0</v>
      </c>
      <c r="AL238" s="76">
        <v>10</v>
      </c>
      <c r="AM238" s="76">
        <v>0</v>
      </c>
      <c r="AN238" s="76">
        <v>0</v>
      </c>
      <c r="AO238" s="76">
        <v>2</v>
      </c>
      <c r="AP238" s="76">
        <v>0</v>
      </c>
      <c r="AQ238" s="76">
        <v>0</v>
      </c>
      <c r="AR238" s="76">
        <v>19</v>
      </c>
      <c r="AS238" s="76">
        <v>0</v>
      </c>
      <c r="AT238" s="76">
        <v>0</v>
      </c>
      <c r="AU238" s="76">
        <v>0</v>
      </c>
      <c r="AV238" s="76">
        <v>0</v>
      </c>
      <c r="AW238" s="76">
        <v>0</v>
      </c>
      <c r="AX238" s="76">
        <v>0</v>
      </c>
      <c r="AY238" s="76">
        <v>0</v>
      </c>
      <c r="AZ238" s="76">
        <v>0</v>
      </c>
      <c r="BA238" s="76">
        <v>0</v>
      </c>
      <c r="BB238" s="76">
        <v>358</v>
      </c>
      <c r="BC238" s="76">
        <v>0</v>
      </c>
      <c r="BD238" s="76">
        <v>0</v>
      </c>
      <c r="BE238" s="76">
        <v>0</v>
      </c>
      <c r="BF238" s="76">
        <v>0</v>
      </c>
    </row>
    <row r="239" spans="1:58" s="74" customFormat="1" ht="12">
      <c r="A239" s="143" t="s">
        <v>72</v>
      </c>
      <c r="B239" s="142" t="s">
        <v>196</v>
      </c>
      <c r="C239" s="142"/>
      <c r="D239" s="142"/>
      <c r="E239" s="118">
        <v>231</v>
      </c>
      <c r="F239" s="75">
        <v>0</v>
      </c>
      <c r="G239" s="76">
        <v>0</v>
      </c>
      <c r="H239" s="76">
        <v>0</v>
      </c>
      <c r="I239" s="76">
        <v>0</v>
      </c>
      <c r="J239" s="76">
        <v>28</v>
      </c>
      <c r="K239" s="76">
        <v>0</v>
      </c>
      <c r="L239" s="76">
        <v>6</v>
      </c>
      <c r="M239" s="76">
        <v>0</v>
      </c>
      <c r="N239" s="76">
        <v>21</v>
      </c>
      <c r="O239" s="76">
        <v>1</v>
      </c>
      <c r="P239" s="76">
        <v>0</v>
      </c>
      <c r="Q239" s="76">
        <v>0</v>
      </c>
      <c r="R239" s="76">
        <v>0</v>
      </c>
      <c r="S239" s="76">
        <v>0</v>
      </c>
      <c r="T239" s="76">
        <v>18</v>
      </c>
      <c r="U239" s="76">
        <v>7</v>
      </c>
      <c r="V239" s="76">
        <v>11</v>
      </c>
      <c r="W239" s="76">
        <v>0</v>
      </c>
      <c r="X239" s="76">
        <v>0</v>
      </c>
      <c r="Y239" s="76">
        <v>0</v>
      </c>
      <c r="Z239" s="76">
        <v>0</v>
      </c>
      <c r="AA239" s="86">
        <v>0</v>
      </c>
      <c r="AB239" s="86">
        <v>0</v>
      </c>
      <c r="AC239" s="76">
        <v>0</v>
      </c>
      <c r="AD239" s="76">
        <v>0</v>
      </c>
      <c r="AE239" s="76">
        <v>0</v>
      </c>
      <c r="AF239" s="76">
        <v>0</v>
      </c>
      <c r="AG239" s="76">
        <v>0</v>
      </c>
      <c r="AH239" s="76">
        <v>0</v>
      </c>
      <c r="AI239" s="76">
        <v>18</v>
      </c>
      <c r="AJ239" s="76">
        <v>0</v>
      </c>
      <c r="AK239" s="76">
        <v>0</v>
      </c>
      <c r="AL239" s="76">
        <v>3</v>
      </c>
      <c r="AM239" s="76">
        <v>0</v>
      </c>
      <c r="AN239" s="76">
        <v>0</v>
      </c>
      <c r="AO239" s="76">
        <v>0</v>
      </c>
      <c r="AP239" s="76">
        <v>0</v>
      </c>
      <c r="AQ239" s="76">
        <v>0</v>
      </c>
      <c r="AR239" s="76">
        <v>0</v>
      </c>
      <c r="AS239" s="76">
        <v>0</v>
      </c>
      <c r="AT239" s="76">
        <v>0</v>
      </c>
      <c r="AU239" s="76">
        <v>0</v>
      </c>
      <c r="AV239" s="76">
        <v>0</v>
      </c>
      <c r="AW239" s="76">
        <v>0</v>
      </c>
      <c r="AX239" s="76">
        <v>0</v>
      </c>
      <c r="AY239" s="76">
        <v>0</v>
      </c>
      <c r="AZ239" s="76">
        <v>0</v>
      </c>
      <c r="BA239" s="76">
        <v>0</v>
      </c>
      <c r="BB239" s="76">
        <v>10</v>
      </c>
      <c r="BC239" s="76">
        <v>0</v>
      </c>
      <c r="BD239" s="76">
        <v>0</v>
      </c>
      <c r="BE239" s="76">
        <v>0</v>
      </c>
      <c r="BF239" s="76">
        <v>0</v>
      </c>
    </row>
    <row r="240" spans="1:58" s="74" customFormat="1" ht="26.25" customHeight="1">
      <c r="A240" s="143"/>
      <c r="B240" s="142" t="s">
        <v>354</v>
      </c>
      <c r="C240" s="142"/>
      <c r="D240" s="142"/>
      <c r="E240" s="118">
        <v>232</v>
      </c>
      <c r="F240" s="75">
        <v>1</v>
      </c>
      <c r="G240" s="76">
        <v>0</v>
      </c>
      <c r="H240" s="76">
        <v>0</v>
      </c>
      <c r="I240" s="76">
        <v>1</v>
      </c>
      <c r="J240" s="76">
        <v>148</v>
      </c>
      <c r="K240" s="76">
        <v>0</v>
      </c>
      <c r="L240" s="76">
        <v>34</v>
      </c>
      <c r="M240" s="76">
        <v>0</v>
      </c>
      <c r="N240" s="76">
        <v>104</v>
      </c>
      <c r="O240" s="76">
        <v>11</v>
      </c>
      <c r="P240" s="76">
        <v>0</v>
      </c>
      <c r="Q240" s="76">
        <v>0</v>
      </c>
      <c r="R240" s="76">
        <v>0</v>
      </c>
      <c r="S240" s="76">
        <v>0</v>
      </c>
      <c r="T240" s="76">
        <v>102</v>
      </c>
      <c r="U240" s="76">
        <v>67</v>
      </c>
      <c r="V240" s="76">
        <v>35</v>
      </c>
      <c r="W240" s="76">
        <v>0</v>
      </c>
      <c r="X240" s="76">
        <v>0</v>
      </c>
      <c r="Y240" s="76">
        <v>0</v>
      </c>
      <c r="Z240" s="76">
        <v>0</v>
      </c>
      <c r="AA240" s="86">
        <v>0</v>
      </c>
      <c r="AB240" s="86">
        <v>0</v>
      </c>
      <c r="AC240" s="76">
        <v>0</v>
      </c>
      <c r="AD240" s="76">
        <v>0</v>
      </c>
      <c r="AE240" s="76">
        <v>0</v>
      </c>
      <c r="AF240" s="76">
        <v>0</v>
      </c>
      <c r="AG240" s="76">
        <v>0</v>
      </c>
      <c r="AH240" s="76">
        <v>0</v>
      </c>
      <c r="AI240" s="76">
        <v>102</v>
      </c>
      <c r="AJ240" s="76">
        <v>0</v>
      </c>
      <c r="AK240" s="76">
        <v>0</v>
      </c>
      <c r="AL240" s="76">
        <v>3</v>
      </c>
      <c r="AM240" s="76">
        <v>0</v>
      </c>
      <c r="AN240" s="76">
        <v>0</v>
      </c>
      <c r="AO240" s="76">
        <v>1</v>
      </c>
      <c r="AP240" s="76">
        <v>0</v>
      </c>
      <c r="AQ240" s="76">
        <v>0</v>
      </c>
      <c r="AR240" s="76">
        <v>0</v>
      </c>
      <c r="AS240" s="76">
        <v>0</v>
      </c>
      <c r="AT240" s="76">
        <v>0</v>
      </c>
      <c r="AU240" s="76">
        <v>0</v>
      </c>
      <c r="AV240" s="76">
        <v>0</v>
      </c>
      <c r="AW240" s="76">
        <v>0</v>
      </c>
      <c r="AX240" s="76">
        <v>0</v>
      </c>
      <c r="AY240" s="76">
        <v>0</v>
      </c>
      <c r="AZ240" s="76">
        <v>0</v>
      </c>
      <c r="BA240" s="76">
        <v>0</v>
      </c>
      <c r="BB240" s="76">
        <v>47</v>
      </c>
      <c r="BC240" s="76">
        <v>0</v>
      </c>
      <c r="BD240" s="76">
        <v>0</v>
      </c>
      <c r="BE240" s="76">
        <v>0</v>
      </c>
      <c r="BF240" s="76">
        <v>0</v>
      </c>
    </row>
    <row r="241" spans="1:58" s="74" customFormat="1" ht="23.25" customHeight="1">
      <c r="A241" s="143"/>
      <c r="B241" s="142" t="s">
        <v>197</v>
      </c>
      <c r="C241" s="142"/>
      <c r="D241" s="142"/>
      <c r="E241" s="118">
        <v>233</v>
      </c>
      <c r="F241" s="75">
        <v>0</v>
      </c>
      <c r="G241" s="76">
        <v>0</v>
      </c>
      <c r="H241" s="76">
        <v>0</v>
      </c>
      <c r="I241" s="76">
        <v>0</v>
      </c>
      <c r="J241" s="76">
        <v>3</v>
      </c>
      <c r="K241" s="76">
        <v>0</v>
      </c>
      <c r="L241" s="76">
        <v>0</v>
      </c>
      <c r="M241" s="76">
        <v>0</v>
      </c>
      <c r="N241" s="76">
        <v>3</v>
      </c>
      <c r="O241" s="76">
        <v>0</v>
      </c>
      <c r="P241" s="76">
        <v>0</v>
      </c>
      <c r="Q241" s="76">
        <v>0</v>
      </c>
      <c r="R241" s="76">
        <v>0</v>
      </c>
      <c r="S241" s="76">
        <v>0</v>
      </c>
      <c r="T241" s="76">
        <v>3</v>
      </c>
      <c r="U241" s="76">
        <v>2</v>
      </c>
      <c r="V241" s="76">
        <v>1</v>
      </c>
      <c r="W241" s="76">
        <v>0</v>
      </c>
      <c r="X241" s="76">
        <v>0</v>
      </c>
      <c r="Y241" s="76">
        <v>0</v>
      </c>
      <c r="Z241" s="76">
        <v>0</v>
      </c>
      <c r="AA241" s="86">
        <v>0</v>
      </c>
      <c r="AB241" s="86">
        <v>0</v>
      </c>
      <c r="AC241" s="76">
        <v>0</v>
      </c>
      <c r="AD241" s="76">
        <v>0</v>
      </c>
      <c r="AE241" s="76">
        <v>0</v>
      </c>
      <c r="AF241" s="76">
        <v>0</v>
      </c>
      <c r="AG241" s="76">
        <v>0</v>
      </c>
      <c r="AH241" s="76">
        <v>0</v>
      </c>
      <c r="AI241" s="76">
        <v>3</v>
      </c>
      <c r="AJ241" s="76">
        <v>0</v>
      </c>
      <c r="AK241" s="76">
        <v>0</v>
      </c>
      <c r="AL241" s="76">
        <v>0</v>
      </c>
      <c r="AM241" s="76">
        <v>0</v>
      </c>
      <c r="AN241" s="76">
        <v>0</v>
      </c>
      <c r="AO241" s="76">
        <v>0</v>
      </c>
      <c r="AP241" s="76">
        <v>0</v>
      </c>
      <c r="AQ241" s="76">
        <v>0</v>
      </c>
      <c r="AR241" s="76">
        <v>0</v>
      </c>
      <c r="AS241" s="76">
        <v>0</v>
      </c>
      <c r="AT241" s="76">
        <v>0</v>
      </c>
      <c r="AU241" s="76">
        <v>0</v>
      </c>
      <c r="AV241" s="76">
        <v>0</v>
      </c>
      <c r="AW241" s="76">
        <v>0</v>
      </c>
      <c r="AX241" s="76">
        <v>0</v>
      </c>
      <c r="AY241" s="76">
        <v>0</v>
      </c>
      <c r="AZ241" s="76">
        <v>0</v>
      </c>
      <c r="BA241" s="76">
        <v>0</v>
      </c>
      <c r="BB241" s="76">
        <v>1</v>
      </c>
      <c r="BC241" s="76">
        <v>0</v>
      </c>
      <c r="BD241" s="76">
        <v>0</v>
      </c>
      <c r="BE241" s="76">
        <v>0</v>
      </c>
      <c r="BF241" s="76">
        <v>0</v>
      </c>
    </row>
    <row r="242" spans="1:58" s="74" customFormat="1" ht="12">
      <c r="A242" s="143"/>
      <c r="B242" s="142" t="s">
        <v>198</v>
      </c>
      <c r="C242" s="142"/>
      <c r="D242" s="142"/>
      <c r="E242" s="118">
        <v>234</v>
      </c>
      <c r="F242" s="75">
        <v>0</v>
      </c>
      <c r="G242" s="76">
        <v>0</v>
      </c>
      <c r="H242" s="76">
        <v>0</v>
      </c>
      <c r="I242" s="76">
        <v>0</v>
      </c>
      <c r="J242" s="76">
        <v>5</v>
      </c>
      <c r="K242" s="76">
        <v>0</v>
      </c>
      <c r="L242" s="76">
        <v>2</v>
      </c>
      <c r="M242" s="76">
        <v>0</v>
      </c>
      <c r="N242" s="76">
        <v>3</v>
      </c>
      <c r="O242" s="76">
        <v>0</v>
      </c>
      <c r="P242" s="76">
        <v>0</v>
      </c>
      <c r="Q242" s="76">
        <v>0</v>
      </c>
      <c r="R242" s="76">
        <v>0</v>
      </c>
      <c r="S242" s="76">
        <v>0</v>
      </c>
      <c r="T242" s="76">
        <v>3</v>
      </c>
      <c r="U242" s="76">
        <v>2</v>
      </c>
      <c r="V242" s="76">
        <v>1</v>
      </c>
      <c r="W242" s="76">
        <v>0</v>
      </c>
      <c r="X242" s="76">
        <v>0</v>
      </c>
      <c r="Y242" s="76">
        <v>0</v>
      </c>
      <c r="Z242" s="76">
        <v>0</v>
      </c>
      <c r="AA242" s="86">
        <v>0</v>
      </c>
      <c r="AB242" s="86">
        <v>0</v>
      </c>
      <c r="AC242" s="76">
        <v>0</v>
      </c>
      <c r="AD242" s="76">
        <v>0</v>
      </c>
      <c r="AE242" s="76">
        <v>0</v>
      </c>
      <c r="AF242" s="76">
        <v>0</v>
      </c>
      <c r="AG242" s="76">
        <v>0</v>
      </c>
      <c r="AH242" s="76">
        <v>0</v>
      </c>
      <c r="AI242" s="76">
        <v>3</v>
      </c>
      <c r="AJ242" s="76">
        <v>0</v>
      </c>
      <c r="AK242" s="76">
        <v>0</v>
      </c>
      <c r="AL242" s="76">
        <v>0</v>
      </c>
      <c r="AM242" s="76">
        <v>0</v>
      </c>
      <c r="AN242" s="76">
        <v>0</v>
      </c>
      <c r="AO242" s="76">
        <v>0</v>
      </c>
      <c r="AP242" s="76">
        <v>0</v>
      </c>
      <c r="AQ242" s="76">
        <v>0</v>
      </c>
      <c r="AR242" s="76">
        <v>0</v>
      </c>
      <c r="AS242" s="76">
        <v>0</v>
      </c>
      <c r="AT242" s="76">
        <v>0</v>
      </c>
      <c r="AU242" s="76">
        <v>0</v>
      </c>
      <c r="AV242" s="76">
        <v>0</v>
      </c>
      <c r="AW242" s="76">
        <v>0</v>
      </c>
      <c r="AX242" s="76">
        <v>0</v>
      </c>
      <c r="AY242" s="76">
        <v>0</v>
      </c>
      <c r="AZ242" s="76">
        <v>0</v>
      </c>
      <c r="BA242" s="76">
        <v>0</v>
      </c>
      <c r="BB242" s="76">
        <v>1</v>
      </c>
      <c r="BC242" s="76">
        <v>0</v>
      </c>
      <c r="BD242" s="76">
        <v>0</v>
      </c>
      <c r="BE242" s="76">
        <v>0</v>
      </c>
      <c r="BF242" s="76">
        <v>0</v>
      </c>
    </row>
    <row r="243" spans="1:58" s="74" customFormat="1" ht="12">
      <c r="A243" s="143"/>
      <c r="B243" s="142" t="s">
        <v>199</v>
      </c>
      <c r="C243" s="142"/>
      <c r="D243" s="142"/>
      <c r="E243" s="118">
        <v>235</v>
      </c>
      <c r="F243" s="75">
        <v>2</v>
      </c>
      <c r="G243" s="76">
        <v>0</v>
      </c>
      <c r="H243" s="76">
        <v>0</v>
      </c>
      <c r="I243" s="76">
        <v>1</v>
      </c>
      <c r="J243" s="76">
        <v>192</v>
      </c>
      <c r="K243" s="76">
        <v>0</v>
      </c>
      <c r="L243" s="76">
        <v>23</v>
      </c>
      <c r="M243" s="76">
        <v>0</v>
      </c>
      <c r="N243" s="76">
        <v>161</v>
      </c>
      <c r="O243" s="76">
        <v>9</v>
      </c>
      <c r="P243" s="76">
        <v>0</v>
      </c>
      <c r="Q243" s="76">
        <v>0</v>
      </c>
      <c r="R243" s="76">
        <v>0</v>
      </c>
      <c r="S243" s="76">
        <v>0</v>
      </c>
      <c r="T243" s="76">
        <v>163</v>
      </c>
      <c r="U243" s="76">
        <v>138</v>
      </c>
      <c r="V243" s="76">
        <v>25</v>
      </c>
      <c r="W243" s="76">
        <v>0</v>
      </c>
      <c r="X243" s="76">
        <v>0</v>
      </c>
      <c r="Y243" s="76">
        <v>0</v>
      </c>
      <c r="Z243" s="76">
        <v>0</v>
      </c>
      <c r="AA243" s="76">
        <v>0</v>
      </c>
      <c r="AB243" s="76">
        <v>0</v>
      </c>
      <c r="AC243" s="76">
        <v>0</v>
      </c>
      <c r="AD243" s="76">
        <v>0</v>
      </c>
      <c r="AE243" s="76">
        <v>0</v>
      </c>
      <c r="AF243" s="76">
        <v>0</v>
      </c>
      <c r="AG243" s="76">
        <v>0</v>
      </c>
      <c r="AH243" s="76">
        <v>0</v>
      </c>
      <c r="AI243" s="76">
        <v>163</v>
      </c>
      <c r="AJ243" s="76">
        <v>0</v>
      </c>
      <c r="AK243" s="76">
        <v>0</v>
      </c>
      <c r="AL243" s="76">
        <v>0</v>
      </c>
      <c r="AM243" s="76">
        <v>0</v>
      </c>
      <c r="AN243" s="76">
        <v>0</v>
      </c>
      <c r="AO243" s="76">
        <v>0</v>
      </c>
      <c r="AP243" s="76">
        <v>0</v>
      </c>
      <c r="AQ243" s="76">
        <v>0</v>
      </c>
      <c r="AR243" s="76">
        <v>3</v>
      </c>
      <c r="AS243" s="76">
        <v>0</v>
      </c>
      <c r="AT243" s="76">
        <v>0</v>
      </c>
      <c r="AU243" s="76">
        <v>0</v>
      </c>
      <c r="AV243" s="76">
        <v>0</v>
      </c>
      <c r="AW243" s="76">
        <v>0</v>
      </c>
      <c r="AX243" s="76">
        <v>0</v>
      </c>
      <c r="AY243" s="76">
        <v>0</v>
      </c>
      <c r="AZ243" s="76">
        <v>0</v>
      </c>
      <c r="BA243" s="76">
        <v>0</v>
      </c>
      <c r="BB243" s="76">
        <v>85</v>
      </c>
      <c r="BC243" s="76">
        <v>0</v>
      </c>
      <c r="BD243" s="76">
        <v>0</v>
      </c>
      <c r="BE243" s="76">
        <v>0</v>
      </c>
      <c r="BF243" s="76">
        <v>0</v>
      </c>
    </row>
    <row r="244" spans="1:58" s="74" customFormat="1" ht="26.25" customHeight="1">
      <c r="A244" s="143"/>
      <c r="B244" s="142" t="s">
        <v>200</v>
      </c>
      <c r="C244" s="142"/>
      <c r="D244" s="142"/>
      <c r="E244" s="118">
        <v>236</v>
      </c>
      <c r="F244" s="75">
        <v>0</v>
      </c>
      <c r="G244" s="76">
        <v>0</v>
      </c>
      <c r="H244" s="76">
        <v>0</v>
      </c>
      <c r="I244" s="76">
        <v>11</v>
      </c>
      <c r="J244" s="76">
        <v>5498</v>
      </c>
      <c r="K244" s="76">
        <v>0</v>
      </c>
      <c r="L244" s="76">
        <v>1</v>
      </c>
      <c r="M244" s="76">
        <v>0</v>
      </c>
      <c r="N244" s="76">
        <v>5497</v>
      </c>
      <c r="O244" s="76">
        <v>11</v>
      </c>
      <c r="P244" s="76">
        <v>0</v>
      </c>
      <c r="Q244" s="76">
        <v>0</v>
      </c>
      <c r="R244" s="76">
        <v>0</v>
      </c>
      <c r="S244" s="76">
        <v>0</v>
      </c>
      <c r="T244" s="76">
        <v>5497</v>
      </c>
      <c r="U244" s="76">
        <v>5308</v>
      </c>
      <c r="V244" s="76">
        <v>189</v>
      </c>
      <c r="W244" s="76">
        <v>0</v>
      </c>
      <c r="X244" s="76">
        <v>0</v>
      </c>
      <c r="Y244" s="76">
        <v>0</v>
      </c>
      <c r="Z244" s="76">
        <v>0</v>
      </c>
      <c r="AA244" s="76">
        <v>0</v>
      </c>
      <c r="AB244" s="76">
        <v>0</v>
      </c>
      <c r="AC244" s="76">
        <v>0</v>
      </c>
      <c r="AD244" s="76">
        <v>0</v>
      </c>
      <c r="AE244" s="76">
        <v>0</v>
      </c>
      <c r="AF244" s="76">
        <v>0</v>
      </c>
      <c r="AG244" s="76">
        <v>0</v>
      </c>
      <c r="AH244" s="76">
        <v>0</v>
      </c>
      <c r="AI244" s="76">
        <v>5497</v>
      </c>
      <c r="AJ244" s="76">
        <v>0</v>
      </c>
      <c r="AK244" s="76">
        <v>0</v>
      </c>
      <c r="AL244" s="76">
        <v>0</v>
      </c>
      <c r="AM244" s="76">
        <v>0</v>
      </c>
      <c r="AN244" s="76">
        <v>0</v>
      </c>
      <c r="AO244" s="76">
        <v>0</v>
      </c>
      <c r="AP244" s="76">
        <v>0</v>
      </c>
      <c r="AQ244" s="76">
        <v>0</v>
      </c>
      <c r="AR244" s="76">
        <v>0</v>
      </c>
      <c r="AS244" s="76">
        <v>0</v>
      </c>
      <c r="AT244" s="76">
        <v>0</v>
      </c>
      <c r="AU244" s="76">
        <v>0</v>
      </c>
      <c r="AV244" s="76">
        <v>0</v>
      </c>
      <c r="AW244" s="76">
        <v>0</v>
      </c>
      <c r="AX244" s="76">
        <v>0</v>
      </c>
      <c r="AY244" s="76">
        <v>0</v>
      </c>
      <c r="AZ244" s="76">
        <v>0</v>
      </c>
      <c r="BA244" s="76">
        <v>0</v>
      </c>
      <c r="BB244" s="76">
        <v>0</v>
      </c>
      <c r="BC244" s="76">
        <v>0</v>
      </c>
      <c r="BD244" s="76">
        <v>0</v>
      </c>
      <c r="BE244" s="76">
        <v>0</v>
      </c>
      <c r="BF244" s="76">
        <v>0</v>
      </c>
    </row>
    <row r="245" spans="1:58" s="74" customFormat="1" ht="39.75" customHeight="1">
      <c r="A245" s="143"/>
      <c r="B245" s="142" t="s">
        <v>360</v>
      </c>
      <c r="C245" s="142"/>
      <c r="D245" s="142"/>
      <c r="E245" s="118">
        <v>237</v>
      </c>
      <c r="F245" s="75">
        <v>0</v>
      </c>
      <c r="G245" s="76">
        <v>0</v>
      </c>
      <c r="H245" s="76">
        <v>0</v>
      </c>
      <c r="I245" s="76">
        <v>0</v>
      </c>
      <c r="J245" s="76">
        <v>3291</v>
      </c>
      <c r="K245" s="76">
        <v>0</v>
      </c>
      <c r="L245" s="76">
        <v>0</v>
      </c>
      <c r="M245" s="76">
        <v>0</v>
      </c>
      <c r="N245" s="76">
        <v>3291</v>
      </c>
      <c r="O245" s="76">
        <v>0</v>
      </c>
      <c r="P245" s="76">
        <v>0</v>
      </c>
      <c r="Q245" s="76">
        <v>0</v>
      </c>
      <c r="R245" s="76">
        <v>0</v>
      </c>
      <c r="S245" s="76">
        <v>0</v>
      </c>
      <c r="T245" s="76">
        <v>3291</v>
      </c>
      <c r="U245" s="76">
        <v>3093</v>
      </c>
      <c r="V245" s="76">
        <v>198</v>
      </c>
      <c r="W245" s="76">
        <v>0</v>
      </c>
      <c r="X245" s="76">
        <v>0</v>
      </c>
      <c r="Y245" s="76">
        <v>0</v>
      </c>
      <c r="Z245" s="76">
        <v>0</v>
      </c>
      <c r="AA245" s="76">
        <v>0</v>
      </c>
      <c r="AB245" s="76">
        <v>0</v>
      </c>
      <c r="AC245" s="76">
        <v>0</v>
      </c>
      <c r="AD245" s="76">
        <v>0</v>
      </c>
      <c r="AE245" s="76">
        <v>0</v>
      </c>
      <c r="AF245" s="76">
        <v>0</v>
      </c>
      <c r="AG245" s="76">
        <v>0</v>
      </c>
      <c r="AH245" s="76">
        <v>0</v>
      </c>
      <c r="AI245" s="76">
        <v>3291</v>
      </c>
      <c r="AJ245" s="76">
        <v>0</v>
      </c>
      <c r="AK245" s="76">
        <v>0</v>
      </c>
      <c r="AL245" s="76">
        <v>0</v>
      </c>
      <c r="AM245" s="76">
        <v>0</v>
      </c>
      <c r="AN245" s="76">
        <v>0</v>
      </c>
      <c r="AO245" s="76">
        <v>0</v>
      </c>
      <c r="AP245" s="76">
        <v>0</v>
      </c>
      <c r="AQ245" s="76">
        <v>0</v>
      </c>
      <c r="AR245" s="76">
        <v>0</v>
      </c>
      <c r="AS245" s="76">
        <v>0</v>
      </c>
      <c r="AT245" s="76">
        <v>0</v>
      </c>
      <c r="AU245" s="76">
        <v>0</v>
      </c>
      <c r="AV245" s="76">
        <v>0</v>
      </c>
      <c r="AW245" s="76">
        <v>0</v>
      </c>
      <c r="AX245" s="76">
        <v>0</v>
      </c>
      <c r="AY245" s="76">
        <v>0</v>
      </c>
      <c r="AZ245" s="76">
        <v>0</v>
      </c>
      <c r="BA245" s="76">
        <v>0</v>
      </c>
      <c r="BB245" s="76">
        <v>0</v>
      </c>
      <c r="BC245" s="76">
        <v>0</v>
      </c>
      <c r="BD245" s="76">
        <v>0</v>
      </c>
      <c r="BE245" s="76">
        <v>0</v>
      </c>
      <c r="BF245" s="76">
        <v>0</v>
      </c>
    </row>
    <row r="246" spans="1:58" s="74" customFormat="1" ht="36" customHeight="1">
      <c r="A246" s="143"/>
      <c r="B246" s="142" t="s">
        <v>361</v>
      </c>
      <c r="C246" s="142"/>
      <c r="D246" s="142"/>
      <c r="E246" s="118">
        <v>238</v>
      </c>
      <c r="F246" s="76">
        <v>0</v>
      </c>
      <c r="G246" s="76">
        <v>0</v>
      </c>
      <c r="H246" s="76">
        <v>0</v>
      </c>
      <c r="I246" s="76">
        <v>17</v>
      </c>
      <c r="J246" s="76">
        <v>7659</v>
      </c>
      <c r="K246" s="76">
        <v>0</v>
      </c>
      <c r="L246" s="76">
        <v>0</v>
      </c>
      <c r="M246" s="76">
        <v>0</v>
      </c>
      <c r="N246" s="76">
        <v>7659</v>
      </c>
      <c r="O246" s="76">
        <v>17</v>
      </c>
      <c r="P246" s="76">
        <v>0</v>
      </c>
      <c r="Q246" s="76">
        <v>0</v>
      </c>
      <c r="R246" s="76">
        <v>0</v>
      </c>
      <c r="S246" s="76">
        <v>0</v>
      </c>
      <c r="T246" s="76">
        <v>7659</v>
      </c>
      <c r="U246" s="76">
        <v>7093</v>
      </c>
      <c r="V246" s="76">
        <v>566</v>
      </c>
      <c r="W246" s="76">
        <v>0</v>
      </c>
      <c r="X246" s="76">
        <v>0</v>
      </c>
      <c r="Y246" s="76">
        <v>0</v>
      </c>
      <c r="Z246" s="76">
        <v>0</v>
      </c>
      <c r="AA246" s="76">
        <v>0</v>
      </c>
      <c r="AB246" s="76">
        <v>0</v>
      </c>
      <c r="AC246" s="76">
        <v>0</v>
      </c>
      <c r="AD246" s="87">
        <v>0</v>
      </c>
      <c r="AE246" s="87">
        <v>0</v>
      </c>
      <c r="AF246" s="87">
        <v>0</v>
      </c>
      <c r="AG246" s="87">
        <v>0</v>
      </c>
      <c r="AH246" s="87">
        <v>0</v>
      </c>
      <c r="AI246" s="76">
        <v>7659</v>
      </c>
      <c r="AJ246" s="76">
        <v>0</v>
      </c>
      <c r="AK246" s="76">
        <v>0</v>
      </c>
      <c r="AL246" s="76">
        <v>0</v>
      </c>
      <c r="AM246" s="76">
        <v>0</v>
      </c>
      <c r="AN246" s="76">
        <v>0</v>
      </c>
      <c r="AO246" s="76">
        <v>1</v>
      </c>
      <c r="AP246" s="76">
        <v>0</v>
      </c>
      <c r="AQ246" s="76">
        <v>0</v>
      </c>
      <c r="AR246" s="76">
        <v>0</v>
      </c>
      <c r="AS246" s="76">
        <v>0</v>
      </c>
      <c r="AT246" s="76">
        <v>0</v>
      </c>
      <c r="AU246" s="76">
        <v>0</v>
      </c>
      <c r="AV246" s="76">
        <v>0</v>
      </c>
      <c r="AW246" s="76">
        <v>0</v>
      </c>
      <c r="AX246" s="76">
        <v>0</v>
      </c>
      <c r="AY246" s="76">
        <v>0</v>
      </c>
      <c r="AZ246" s="76">
        <v>0</v>
      </c>
      <c r="BA246" s="76">
        <v>0</v>
      </c>
      <c r="BB246" s="76">
        <v>0</v>
      </c>
      <c r="BC246" s="76">
        <v>0</v>
      </c>
      <c r="BD246" s="76">
        <v>0</v>
      </c>
      <c r="BE246" s="76">
        <v>0</v>
      </c>
      <c r="BF246" s="76">
        <v>0</v>
      </c>
    </row>
    <row r="247" spans="1:58" s="74" customFormat="1" ht="24" customHeight="1">
      <c r="A247" s="143"/>
      <c r="B247" s="142" t="s">
        <v>359</v>
      </c>
      <c r="C247" s="142"/>
      <c r="D247" s="142"/>
      <c r="E247" s="118">
        <v>239</v>
      </c>
      <c r="F247" s="75">
        <v>0</v>
      </c>
      <c r="G247" s="76">
        <v>0</v>
      </c>
      <c r="H247" s="76">
        <v>0</v>
      </c>
      <c r="I247" s="76">
        <v>3</v>
      </c>
      <c r="J247" s="76">
        <v>8390</v>
      </c>
      <c r="K247" s="76">
        <v>0</v>
      </c>
      <c r="L247" s="76">
        <v>0</v>
      </c>
      <c r="M247" s="76">
        <v>0</v>
      </c>
      <c r="N247" s="76">
        <v>8390</v>
      </c>
      <c r="O247" s="76">
        <v>3</v>
      </c>
      <c r="P247" s="76">
        <v>0</v>
      </c>
      <c r="Q247" s="76">
        <v>0</v>
      </c>
      <c r="R247" s="76">
        <v>0</v>
      </c>
      <c r="S247" s="76">
        <v>0</v>
      </c>
      <c r="T247" s="76">
        <v>8390</v>
      </c>
      <c r="U247" s="76">
        <v>8196</v>
      </c>
      <c r="V247" s="76">
        <v>194</v>
      </c>
      <c r="W247" s="76">
        <v>0</v>
      </c>
      <c r="X247" s="76">
        <v>0</v>
      </c>
      <c r="Y247" s="76">
        <v>0</v>
      </c>
      <c r="Z247" s="76">
        <v>0</v>
      </c>
      <c r="AA247" s="76">
        <v>0</v>
      </c>
      <c r="AB247" s="76">
        <v>0</v>
      </c>
      <c r="AC247" s="76">
        <v>0</v>
      </c>
      <c r="AD247" s="87">
        <v>0</v>
      </c>
      <c r="AE247" s="87">
        <v>0</v>
      </c>
      <c r="AF247" s="87">
        <v>0</v>
      </c>
      <c r="AG247" s="87">
        <v>0</v>
      </c>
      <c r="AH247" s="87">
        <v>0</v>
      </c>
      <c r="AI247" s="76">
        <v>8390</v>
      </c>
      <c r="AJ247" s="76">
        <v>0</v>
      </c>
      <c r="AK247" s="76">
        <v>0</v>
      </c>
      <c r="AL247" s="76">
        <v>0</v>
      </c>
      <c r="AM247" s="76">
        <v>0</v>
      </c>
      <c r="AN247" s="76">
        <v>0</v>
      </c>
      <c r="AO247" s="76">
        <v>0</v>
      </c>
      <c r="AP247" s="76">
        <v>0</v>
      </c>
      <c r="AQ247" s="76">
        <v>0</v>
      </c>
      <c r="AR247" s="76">
        <v>0</v>
      </c>
      <c r="AS247" s="76">
        <v>0</v>
      </c>
      <c r="AT247" s="76">
        <v>0</v>
      </c>
      <c r="AU247" s="76">
        <v>0</v>
      </c>
      <c r="AV247" s="76">
        <v>0</v>
      </c>
      <c r="AW247" s="76">
        <v>0</v>
      </c>
      <c r="AX247" s="76">
        <v>0</v>
      </c>
      <c r="AY247" s="76">
        <v>0</v>
      </c>
      <c r="AZ247" s="76">
        <v>0</v>
      </c>
      <c r="BA247" s="76">
        <v>0</v>
      </c>
      <c r="BB247" s="76">
        <v>0</v>
      </c>
      <c r="BC247" s="76">
        <v>0</v>
      </c>
      <c r="BD247" s="76">
        <v>0</v>
      </c>
      <c r="BE247" s="76">
        <v>0</v>
      </c>
      <c r="BF247" s="76">
        <v>0</v>
      </c>
    </row>
    <row r="248" spans="1:58" s="74" customFormat="1" ht="15.75" customHeight="1">
      <c r="A248" s="143"/>
      <c r="B248" s="142" t="s">
        <v>358</v>
      </c>
      <c r="C248" s="142"/>
      <c r="D248" s="142"/>
      <c r="E248" s="118">
        <v>240</v>
      </c>
      <c r="F248" s="75">
        <v>0</v>
      </c>
      <c r="G248" s="76">
        <v>0</v>
      </c>
      <c r="H248" s="76">
        <v>0</v>
      </c>
      <c r="I248" s="76">
        <v>0</v>
      </c>
      <c r="J248" s="76">
        <v>0</v>
      </c>
      <c r="K248" s="76">
        <v>0</v>
      </c>
      <c r="L248" s="76">
        <v>0</v>
      </c>
      <c r="M248" s="76">
        <v>0</v>
      </c>
      <c r="N248" s="76">
        <v>0</v>
      </c>
      <c r="O248" s="76">
        <v>0</v>
      </c>
      <c r="P248" s="76">
        <v>0</v>
      </c>
      <c r="Q248" s="76">
        <v>0</v>
      </c>
      <c r="R248" s="76">
        <v>0</v>
      </c>
      <c r="S248" s="76">
        <v>0</v>
      </c>
      <c r="T248" s="76">
        <v>0</v>
      </c>
      <c r="U248" s="76">
        <v>0</v>
      </c>
      <c r="V248" s="76">
        <v>0</v>
      </c>
      <c r="W248" s="76">
        <v>0</v>
      </c>
      <c r="X248" s="76">
        <v>0</v>
      </c>
      <c r="Y248" s="76">
        <v>0</v>
      </c>
      <c r="Z248" s="76">
        <v>0</v>
      </c>
      <c r="AA248" s="76">
        <v>0</v>
      </c>
      <c r="AB248" s="76">
        <v>0</v>
      </c>
      <c r="AC248" s="76">
        <v>0</v>
      </c>
      <c r="AD248" s="87">
        <v>0</v>
      </c>
      <c r="AE248" s="87">
        <v>0</v>
      </c>
      <c r="AF248" s="87">
        <v>0</v>
      </c>
      <c r="AG248" s="87">
        <v>0</v>
      </c>
      <c r="AH248" s="87">
        <v>0</v>
      </c>
      <c r="AI248" s="76">
        <v>0</v>
      </c>
      <c r="AJ248" s="76">
        <v>0</v>
      </c>
      <c r="AK248" s="76">
        <v>0</v>
      </c>
      <c r="AL248" s="76">
        <v>0</v>
      </c>
      <c r="AM248" s="76">
        <v>0</v>
      </c>
      <c r="AN248" s="76">
        <v>0</v>
      </c>
      <c r="AO248" s="76">
        <v>0</v>
      </c>
      <c r="AP248" s="76">
        <v>0</v>
      </c>
      <c r="AQ248" s="76">
        <v>0</v>
      </c>
      <c r="AR248" s="76">
        <v>0</v>
      </c>
      <c r="AS248" s="76">
        <v>0</v>
      </c>
      <c r="AT248" s="76">
        <v>0</v>
      </c>
      <c r="AU248" s="76">
        <v>0</v>
      </c>
      <c r="AV248" s="76">
        <v>0</v>
      </c>
      <c r="AW248" s="76">
        <v>0</v>
      </c>
      <c r="AX248" s="76">
        <v>0</v>
      </c>
      <c r="AY248" s="76">
        <v>0</v>
      </c>
      <c r="AZ248" s="76">
        <v>0</v>
      </c>
      <c r="BA248" s="76">
        <v>0</v>
      </c>
      <c r="BB248" s="76">
        <v>0</v>
      </c>
      <c r="BC248" s="76">
        <v>0</v>
      </c>
      <c r="BD248" s="76">
        <v>0</v>
      </c>
      <c r="BE248" s="76">
        <v>0</v>
      </c>
      <c r="BF248" s="76">
        <v>0</v>
      </c>
    </row>
    <row r="249" spans="1:58" s="74" customFormat="1" ht="25.5" customHeight="1">
      <c r="A249" s="143"/>
      <c r="B249" s="172" t="s">
        <v>362</v>
      </c>
      <c r="C249" s="173"/>
      <c r="D249" s="83" t="s">
        <v>262</v>
      </c>
      <c r="E249" s="118">
        <v>241</v>
      </c>
      <c r="F249" s="76">
        <v>0</v>
      </c>
      <c r="G249" s="76">
        <v>0</v>
      </c>
      <c r="H249" s="76">
        <v>0</v>
      </c>
      <c r="I249" s="76">
        <v>0</v>
      </c>
      <c r="J249" s="76">
        <v>0</v>
      </c>
      <c r="K249" s="76">
        <v>0</v>
      </c>
      <c r="L249" s="76">
        <v>0</v>
      </c>
      <c r="M249" s="76">
        <v>0</v>
      </c>
      <c r="N249" s="76">
        <v>0</v>
      </c>
      <c r="O249" s="76">
        <v>0</v>
      </c>
      <c r="P249" s="76">
        <v>0</v>
      </c>
      <c r="Q249" s="76">
        <v>0</v>
      </c>
      <c r="R249" s="76">
        <v>0</v>
      </c>
      <c r="S249" s="76">
        <v>0</v>
      </c>
      <c r="T249" s="76">
        <v>0</v>
      </c>
      <c r="U249" s="76">
        <v>0</v>
      </c>
      <c r="V249" s="76">
        <v>0</v>
      </c>
      <c r="W249" s="76">
        <v>0</v>
      </c>
      <c r="X249" s="76">
        <v>0</v>
      </c>
      <c r="Y249" s="76">
        <v>0</v>
      </c>
      <c r="Z249" s="76">
        <v>0</v>
      </c>
      <c r="AA249" s="76">
        <v>0</v>
      </c>
      <c r="AB249" s="76">
        <v>0</v>
      </c>
      <c r="AC249" s="76">
        <v>0</v>
      </c>
      <c r="AD249" s="76">
        <v>0</v>
      </c>
      <c r="AE249" s="76">
        <v>0</v>
      </c>
      <c r="AF249" s="76">
        <v>0</v>
      </c>
      <c r="AG249" s="76">
        <v>0</v>
      </c>
      <c r="AH249" s="76">
        <v>0</v>
      </c>
      <c r="AI249" s="76">
        <v>0</v>
      </c>
      <c r="AJ249" s="76">
        <v>0</v>
      </c>
      <c r="AK249" s="76">
        <v>0</v>
      </c>
      <c r="AL249" s="76">
        <v>0</v>
      </c>
      <c r="AM249" s="76">
        <v>0</v>
      </c>
      <c r="AN249" s="76">
        <v>0</v>
      </c>
      <c r="AO249" s="76">
        <v>0</v>
      </c>
      <c r="AP249" s="76">
        <v>0</v>
      </c>
      <c r="AQ249" s="76">
        <v>0</v>
      </c>
      <c r="AR249" s="76">
        <v>0</v>
      </c>
      <c r="AS249" s="76">
        <v>0</v>
      </c>
      <c r="AT249" s="76">
        <v>0</v>
      </c>
      <c r="AU249" s="76">
        <v>0</v>
      </c>
      <c r="AV249" s="76">
        <v>0</v>
      </c>
      <c r="AW249" s="76">
        <v>0</v>
      </c>
      <c r="AX249" s="76">
        <v>0</v>
      </c>
      <c r="AY249" s="76">
        <v>0</v>
      </c>
      <c r="AZ249" s="76">
        <v>0</v>
      </c>
      <c r="BA249" s="76">
        <v>0</v>
      </c>
      <c r="BB249" s="76">
        <v>0</v>
      </c>
      <c r="BC249" s="76">
        <v>0</v>
      </c>
      <c r="BD249" s="76">
        <v>0</v>
      </c>
      <c r="BE249" s="76">
        <v>0</v>
      </c>
      <c r="BF249" s="76">
        <v>0</v>
      </c>
    </row>
    <row r="250" spans="1:58" s="74" customFormat="1" ht="12">
      <c r="A250" s="143"/>
      <c r="B250" s="142" t="s">
        <v>201</v>
      </c>
      <c r="C250" s="142"/>
      <c r="D250" s="142"/>
      <c r="E250" s="118">
        <v>242</v>
      </c>
      <c r="F250" s="76">
        <v>0</v>
      </c>
      <c r="G250" s="76">
        <v>0</v>
      </c>
      <c r="H250" s="76">
        <v>0</v>
      </c>
      <c r="I250" s="76">
        <v>9</v>
      </c>
      <c r="J250" s="76">
        <v>173</v>
      </c>
      <c r="K250" s="76">
        <v>0</v>
      </c>
      <c r="L250" s="76">
        <v>40</v>
      </c>
      <c r="M250" s="76">
        <v>0</v>
      </c>
      <c r="N250" s="76">
        <v>134</v>
      </c>
      <c r="O250" s="76">
        <v>8</v>
      </c>
      <c r="P250" s="76">
        <v>0</v>
      </c>
      <c r="Q250" s="76">
        <v>0</v>
      </c>
      <c r="R250" s="76">
        <v>0</v>
      </c>
      <c r="S250" s="76">
        <v>0</v>
      </c>
      <c r="T250" s="76">
        <v>134</v>
      </c>
      <c r="U250" s="76">
        <v>127</v>
      </c>
      <c r="V250" s="76">
        <v>7</v>
      </c>
      <c r="W250" s="76">
        <v>0</v>
      </c>
      <c r="X250" s="76">
        <v>0</v>
      </c>
      <c r="Y250" s="76">
        <v>0</v>
      </c>
      <c r="Z250" s="76">
        <v>0</v>
      </c>
      <c r="AA250" s="76">
        <v>0</v>
      </c>
      <c r="AB250" s="76">
        <v>0</v>
      </c>
      <c r="AC250" s="76">
        <v>0</v>
      </c>
      <c r="AD250" s="76">
        <v>0</v>
      </c>
      <c r="AE250" s="76">
        <v>0</v>
      </c>
      <c r="AF250" s="76">
        <v>0</v>
      </c>
      <c r="AG250" s="76">
        <v>0</v>
      </c>
      <c r="AH250" s="76">
        <v>0</v>
      </c>
      <c r="AI250" s="76">
        <v>134</v>
      </c>
      <c r="AJ250" s="76">
        <v>0</v>
      </c>
      <c r="AK250" s="76">
        <v>0</v>
      </c>
      <c r="AL250" s="76">
        <v>0</v>
      </c>
      <c r="AM250" s="76">
        <v>0</v>
      </c>
      <c r="AN250" s="76">
        <v>0</v>
      </c>
      <c r="AO250" s="76">
        <v>0</v>
      </c>
      <c r="AP250" s="76">
        <v>0</v>
      </c>
      <c r="AQ250" s="76">
        <v>0</v>
      </c>
      <c r="AR250" s="76">
        <v>0</v>
      </c>
      <c r="AS250" s="76">
        <v>0</v>
      </c>
      <c r="AT250" s="76">
        <v>0</v>
      </c>
      <c r="AU250" s="76">
        <v>0</v>
      </c>
      <c r="AV250" s="76">
        <v>0</v>
      </c>
      <c r="AW250" s="76">
        <v>0</v>
      </c>
      <c r="AX250" s="76">
        <v>0</v>
      </c>
      <c r="AY250" s="76">
        <v>0</v>
      </c>
      <c r="AZ250" s="76">
        <v>0</v>
      </c>
      <c r="BA250" s="76">
        <v>0</v>
      </c>
      <c r="BB250" s="76">
        <v>18</v>
      </c>
      <c r="BC250" s="76">
        <v>0</v>
      </c>
      <c r="BD250" s="76">
        <v>0</v>
      </c>
      <c r="BE250" s="76">
        <v>0</v>
      </c>
      <c r="BF250" s="76">
        <v>0</v>
      </c>
    </row>
    <row r="251" spans="1:58" s="74" customFormat="1" ht="12">
      <c r="A251" s="143"/>
      <c r="B251" s="142" t="s">
        <v>202</v>
      </c>
      <c r="C251" s="142"/>
      <c r="D251" s="142"/>
      <c r="E251" s="118">
        <v>243</v>
      </c>
      <c r="F251" s="76">
        <v>0</v>
      </c>
      <c r="G251" s="76">
        <v>0</v>
      </c>
      <c r="H251" s="76">
        <v>0</v>
      </c>
      <c r="I251" s="76">
        <v>1</v>
      </c>
      <c r="J251" s="76">
        <v>425</v>
      </c>
      <c r="K251" s="76">
        <v>0</v>
      </c>
      <c r="L251" s="76">
        <v>14</v>
      </c>
      <c r="M251" s="76">
        <v>0</v>
      </c>
      <c r="N251" s="76">
        <v>400</v>
      </c>
      <c r="O251" s="76">
        <v>12</v>
      </c>
      <c r="P251" s="76">
        <v>0</v>
      </c>
      <c r="Q251" s="76">
        <v>0</v>
      </c>
      <c r="R251" s="76">
        <v>0</v>
      </c>
      <c r="S251" s="76">
        <v>0</v>
      </c>
      <c r="T251" s="76">
        <v>399</v>
      </c>
      <c r="U251" s="76">
        <v>370</v>
      </c>
      <c r="V251" s="76">
        <v>29</v>
      </c>
      <c r="W251" s="76">
        <v>0</v>
      </c>
      <c r="X251" s="76">
        <v>0</v>
      </c>
      <c r="Y251" s="76">
        <v>0</v>
      </c>
      <c r="Z251" s="76">
        <v>0</v>
      </c>
      <c r="AA251" s="76">
        <v>0</v>
      </c>
      <c r="AB251" s="76">
        <v>0</v>
      </c>
      <c r="AC251" s="76">
        <v>0</v>
      </c>
      <c r="AD251" s="87">
        <v>0</v>
      </c>
      <c r="AE251" s="87">
        <v>0</v>
      </c>
      <c r="AF251" s="87">
        <v>0</v>
      </c>
      <c r="AG251" s="87">
        <v>0</v>
      </c>
      <c r="AH251" s="87">
        <v>0</v>
      </c>
      <c r="AI251" s="76">
        <v>399</v>
      </c>
      <c r="AJ251" s="76">
        <v>0</v>
      </c>
      <c r="AK251" s="76">
        <v>0</v>
      </c>
      <c r="AL251" s="76">
        <v>1</v>
      </c>
      <c r="AM251" s="76">
        <v>0</v>
      </c>
      <c r="AN251" s="76">
        <v>0</v>
      </c>
      <c r="AO251" s="76">
        <v>0</v>
      </c>
      <c r="AP251" s="76">
        <v>0</v>
      </c>
      <c r="AQ251" s="76">
        <v>0</v>
      </c>
      <c r="AR251" s="76">
        <v>3</v>
      </c>
      <c r="AS251" s="76">
        <v>0</v>
      </c>
      <c r="AT251" s="76">
        <v>0</v>
      </c>
      <c r="AU251" s="76">
        <v>0</v>
      </c>
      <c r="AV251" s="76">
        <v>0</v>
      </c>
      <c r="AW251" s="76">
        <v>0</v>
      </c>
      <c r="AX251" s="76">
        <v>0</v>
      </c>
      <c r="AY251" s="76">
        <v>0</v>
      </c>
      <c r="AZ251" s="76">
        <v>0</v>
      </c>
      <c r="BA251" s="76">
        <v>0</v>
      </c>
      <c r="BB251" s="76">
        <v>106</v>
      </c>
      <c r="BC251" s="76">
        <v>0</v>
      </c>
      <c r="BD251" s="76">
        <v>0</v>
      </c>
      <c r="BE251" s="76">
        <v>0</v>
      </c>
      <c r="BF251" s="76">
        <v>0</v>
      </c>
    </row>
    <row r="252" spans="1:58" s="74" customFormat="1" ht="12">
      <c r="A252" s="143"/>
      <c r="B252" s="142" t="s">
        <v>203</v>
      </c>
      <c r="C252" s="142"/>
      <c r="D252" s="142"/>
      <c r="E252" s="118">
        <v>244</v>
      </c>
      <c r="F252" s="76">
        <v>0</v>
      </c>
      <c r="G252" s="76">
        <v>0</v>
      </c>
      <c r="H252" s="76">
        <v>0</v>
      </c>
      <c r="I252" s="76">
        <v>0</v>
      </c>
      <c r="J252" s="76">
        <v>1</v>
      </c>
      <c r="K252" s="76">
        <v>0</v>
      </c>
      <c r="L252" s="76">
        <v>0</v>
      </c>
      <c r="M252" s="76">
        <v>0</v>
      </c>
      <c r="N252" s="76">
        <v>1</v>
      </c>
      <c r="O252" s="76">
        <v>0</v>
      </c>
      <c r="P252" s="76">
        <v>0</v>
      </c>
      <c r="Q252" s="76">
        <v>0</v>
      </c>
      <c r="R252" s="76">
        <v>0</v>
      </c>
      <c r="S252" s="76">
        <v>0</v>
      </c>
      <c r="T252" s="76">
        <v>1</v>
      </c>
      <c r="U252" s="76">
        <v>1</v>
      </c>
      <c r="V252" s="76">
        <v>0</v>
      </c>
      <c r="W252" s="76">
        <v>0</v>
      </c>
      <c r="X252" s="76">
        <v>0</v>
      </c>
      <c r="Y252" s="76">
        <v>0</v>
      </c>
      <c r="Z252" s="76">
        <v>0</v>
      </c>
      <c r="AA252" s="76">
        <v>0</v>
      </c>
      <c r="AB252" s="76">
        <v>0</v>
      </c>
      <c r="AC252" s="76">
        <v>0</v>
      </c>
      <c r="AD252" s="87">
        <v>0</v>
      </c>
      <c r="AE252" s="87">
        <v>0</v>
      </c>
      <c r="AF252" s="87">
        <v>0</v>
      </c>
      <c r="AG252" s="87">
        <v>0</v>
      </c>
      <c r="AH252" s="87">
        <v>0</v>
      </c>
      <c r="AI252" s="76">
        <v>1</v>
      </c>
      <c r="AJ252" s="76">
        <v>0</v>
      </c>
      <c r="AK252" s="76">
        <v>0</v>
      </c>
      <c r="AL252" s="76">
        <v>0</v>
      </c>
      <c r="AM252" s="76">
        <v>0</v>
      </c>
      <c r="AN252" s="76">
        <v>0</v>
      </c>
      <c r="AO252" s="76">
        <v>0</v>
      </c>
      <c r="AP252" s="76">
        <v>0</v>
      </c>
      <c r="AQ252" s="76">
        <v>0</v>
      </c>
      <c r="AR252" s="76">
        <v>0</v>
      </c>
      <c r="AS252" s="76">
        <v>0</v>
      </c>
      <c r="AT252" s="76">
        <v>0</v>
      </c>
      <c r="AU252" s="76">
        <v>0</v>
      </c>
      <c r="AV252" s="76">
        <v>0</v>
      </c>
      <c r="AW252" s="76">
        <v>0</v>
      </c>
      <c r="AX252" s="76">
        <v>0</v>
      </c>
      <c r="AY252" s="76">
        <v>0</v>
      </c>
      <c r="AZ252" s="76">
        <v>0</v>
      </c>
      <c r="BA252" s="76">
        <v>0</v>
      </c>
      <c r="BB252" s="76">
        <v>1</v>
      </c>
      <c r="BC252" s="76">
        <v>0</v>
      </c>
      <c r="BD252" s="76">
        <v>0</v>
      </c>
      <c r="BE252" s="76">
        <v>0</v>
      </c>
      <c r="BF252" s="76">
        <v>0</v>
      </c>
    </row>
    <row r="253" spans="1:58" s="74" customFormat="1" ht="12">
      <c r="A253" s="143"/>
      <c r="B253" s="142" t="s">
        <v>204</v>
      </c>
      <c r="C253" s="142"/>
      <c r="D253" s="142"/>
      <c r="E253" s="118">
        <v>245</v>
      </c>
      <c r="F253" s="76">
        <v>0</v>
      </c>
      <c r="G253" s="76">
        <v>0</v>
      </c>
      <c r="H253" s="76">
        <v>0</v>
      </c>
      <c r="I253" s="76">
        <v>1</v>
      </c>
      <c r="J253" s="76">
        <v>147</v>
      </c>
      <c r="K253" s="76">
        <v>0</v>
      </c>
      <c r="L253" s="76">
        <v>10</v>
      </c>
      <c r="M253" s="76">
        <v>0</v>
      </c>
      <c r="N253" s="76">
        <v>136</v>
      </c>
      <c r="O253" s="76">
        <v>2</v>
      </c>
      <c r="P253" s="76">
        <v>0</v>
      </c>
      <c r="Q253" s="76">
        <v>0</v>
      </c>
      <c r="R253" s="76">
        <v>0</v>
      </c>
      <c r="S253" s="76">
        <v>0</v>
      </c>
      <c r="T253" s="76">
        <v>133</v>
      </c>
      <c r="U253" s="76">
        <v>121</v>
      </c>
      <c r="V253" s="76">
        <v>12</v>
      </c>
      <c r="W253" s="76">
        <v>0</v>
      </c>
      <c r="X253" s="76">
        <v>0</v>
      </c>
      <c r="Y253" s="76">
        <v>0</v>
      </c>
      <c r="Z253" s="76">
        <v>0</v>
      </c>
      <c r="AA253" s="76">
        <v>0</v>
      </c>
      <c r="AB253" s="76">
        <v>0</v>
      </c>
      <c r="AC253" s="76">
        <v>0</v>
      </c>
      <c r="AD253" s="87">
        <v>0</v>
      </c>
      <c r="AE253" s="87">
        <v>0</v>
      </c>
      <c r="AF253" s="87">
        <v>0</v>
      </c>
      <c r="AG253" s="87">
        <v>0</v>
      </c>
      <c r="AH253" s="87">
        <v>0</v>
      </c>
      <c r="AI253" s="76">
        <v>133</v>
      </c>
      <c r="AJ253" s="76">
        <v>0</v>
      </c>
      <c r="AK253" s="76">
        <v>0</v>
      </c>
      <c r="AL253" s="76">
        <v>3</v>
      </c>
      <c r="AM253" s="76">
        <v>0</v>
      </c>
      <c r="AN253" s="76">
        <v>0</v>
      </c>
      <c r="AO253" s="76">
        <v>0</v>
      </c>
      <c r="AP253" s="76">
        <v>0</v>
      </c>
      <c r="AQ253" s="76">
        <v>0</v>
      </c>
      <c r="AR253" s="76">
        <v>13</v>
      </c>
      <c r="AS253" s="76">
        <v>0</v>
      </c>
      <c r="AT253" s="76">
        <v>0</v>
      </c>
      <c r="AU253" s="76">
        <v>0</v>
      </c>
      <c r="AV253" s="76">
        <v>0</v>
      </c>
      <c r="AW253" s="76">
        <v>0</v>
      </c>
      <c r="AX253" s="76">
        <v>0</v>
      </c>
      <c r="AY253" s="76">
        <v>0</v>
      </c>
      <c r="AZ253" s="76">
        <v>0</v>
      </c>
      <c r="BA253" s="76">
        <v>0</v>
      </c>
      <c r="BB253" s="76">
        <v>76</v>
      </c>
      <c r="BC253" s="76">
        <v>0</v>
      </c>
      <c r="BD253" s="76">
        <v>0</v>
      </c>
      <c r="BE253" s="76">
        <v>0</v>
      </c>
      <c r="BF253" s="76">
        <v>0</v>
      </c>
    </row>
    <row r="254" spans="1:58" s="74" customFormat="1" ht="24.75" customHeight="1">
      <c r="A254" s="143"/>
      <c r="B254" s="142" t="s">
        <v>355</v>
      </c>
      <c r="C254" s="142"/>
      <c r="D254" s="142"/>
      <c r="E254" s="118">
        <v>246</v>
      </c>
      <c r="F254" s="76">
        <v>0</v>
      </c>
      <c r="G254" s="76">
        <v>0</v>
      </c>
      <c r="H254" s="76">
        <v>0</v>
      </c>
      <c r="I254" s="76">
        <v>0</v>
      </c>
      <c r="J254" s="76">
        <v>0</v>
      </c>
      <c r="K254" s="76">
        <v>0</v>
      </c>
      <c r="L254" s="76">
        <v>0</v>
      </c>
      <c r="M254" s="76">
        <v>0</v>
      </c>
      <c r="N254" s="76">
        <v>0</v>
      </c>
      <c r="O254" s="76">
        <v>0</v>
      </c>
      <c r="P254" s="76">
        <v>0</v>
      </c>
      <c r="Q254" s="76">
        <v>0</v>
      </c>
      <c r="R254" s="76">
        <v>0</v>
      </c>
      <c r="S254" s="76">
        <v>0</v>
      </c>
      <c r="T254" s="76">
        <v>0</v>
      </c>
      <c r="U254" s="76">
        <v>0</v>
      </c>
      <c r="V254" s="76">
        <v>0</v>
      </c>
      <c r="W254" s="76">
        <v>0</v>
      </c>
      <c r="X254" s="76">
        <v>0</v>
      </c>
      <c r="Y254" s="76">
        <v>0</v>
      </c>
      <c r="Z254" s="76">
        <v>0</v>
      </c>
      <c r="AA254" s="76">
        <v>0</v>
      </c>
      <c r="AB254" s="76">
        <v>0</v>
      </c>
      <c r="AC254" s="76">
        <v>0</v>
      </c>
      <c r="AD254" s="87">
        <v>0</v>
      </c>
      <c r="AE254" s="87">
        <v>0</v>
      </c>
      <c r="AF254" s="87">
        <v>0</v>
      </c>
      <c r="AG254" s="87">
        <v>0</v>
      </c>
      <c r="AH254" s="87">
        <v>0</v>
      </c>
      <c r="AI254" s="76">
        <v>0</v>
      </c>
      <c r="AJ254" s="76">
        <v>0</v>
      </c>
      <c r="AK254" s="76">
        <v>0</v>
      </c>
      <c r="AL254" s="76">
        <v>0</v>
      </c>
      <c r="AM254" s="76">
        <v>0</v>
      </c>
      <c r="AN254" s="76">
        <v>0</v>
      </c>
      <c r="AO254" s="76">
        <v>0</v>
      </c>
      <c r="AP254" s="76">
        <v>0</v>
      </c>
      <c r="AQ254" s="76">
        <v>0</v>
      </c>
      <c r="AR254" s="76">
        <v>0</v>
      </c>
      <c r="AS254" s="76">
        <v>0</v>
      </c>
      <c r="AT254" s="76">
        <v>0</v>
      </c>
      <c r="AU254" s="76">
        <v>0</v>
      </c>
      <c r="AV254" s="76">
        <v>0</v>
      </c>
      <c r="AW254" s="76">
        <v>0</v>
      </c>
      <c r="AX254" s="76">
        <v>0</v>
      </c>
      <c r="AY254" s="76">
        <v>0</v>
      </c>
      <c r="AZ254" s="76">
        <v>0</v>
      </c>
      <c r="BA254" s="76">
        <v>0</v>
      </c>
      <c r="BB254" s="76">
        <v>0</v>
      </c>
      <c r="BC254" s="76">
        <v>0</v>
      </c>
      <c r="BD254" s="76">
        <v>0</v>
      </c>
      <c r="BE254" s="76">
        <v>0</v>
      </c>
      <c r="BF254" s="76">
        <v>0</v>
      </c>
    </row>
    <row r="255" spans="1:58" s="74" customFormat="1" ht="12">
      <c r="A255" s="143"/>
      <c r="B255" s="142" t="s">
        <v>356</v>
      </c>
      <c r="C255" s="142"/>
      <c r="D255" s="142"/>
      <c r="E255" s="118">
        <v>247</v>
      </c>
      <c r="F255" s="76">
        <v>0</v>
      </c>
      <c r="G255" s="76">
        <v>0</v>
      </c>
      <c r="H255" s="76">
        <v>0</v>
      </c>
      <c r="I255" s="76">
        <v>0</v>
      </c>
      <c r="J255" s="76">
        <v>2</v>
      </c>
      <c r="K255" s="76">
        <v>0</v>
      </c>
      <c r="L255" s="76">
        <v>0</v>
      </c>
      <c r="M255" s="76">
        <v>0</v>
      </c>
      <c r="N255" s="76">
        <v>1</v>
      </c>
      <c r="O255" s="76">
        <v>1</v>
      </c>
      <c r="P255" s="76">
        <v>0</v>
      </c>
      <c r="Q255" s="76">
        <v>0</v>
      </c>
      <c r="R255" s="76">
        <v>0</v>
      </c>
      <c r="S255" s="76">
        <v>0</v>
      </c>
      <c r="T255" s="76">
        <v>1</v>
      </c>
      <c r="U255" s="76">
        <v>1</v>
      </c>
      <c r="V255" s="76">
        <v>0</v>
      </c>
      <c r="W255" s="76">
        <v>0</v>
      </c>
      <c r="X255" s="76">
        <v>0</v>
      </c>
      <c r="Y255" s="76">
        <v>0</v>
      </c>
      <c r="Z255" s="76">
        <v>0</v>
      </c>
      <c r="AA255" s="76">
        <v>0</v>
      </c>
      <c r="AB255" s="76">
        <v>0</v>
      </c>
      <c r="AC255" s="76">
        <v>0</v>
      </c>
      <c r="AD255" s="87">
        <v>0</v>
      </c>
      <c r="AE255" s="87">
        <v>0</v>
      </c>
      <c r="AF255" s="87">
        <v>0</v>
      </c>
      <c r="AG255" s="87">
        <v>0</v>
      </c>
      <c r="AH255" s="87">
        <v>0</v>
      </c>
      <c r="AI255" s="76">
        <v>1</v>
      </c>
      <c r="AJ255" s="76">
        <v>0</v>
      </c>
      <c r="AK255" s="76">
        <v>0</v>
      </c>
      <c r="AL255" s="76">
        <v>0</v>
      </c>
      <c r="AM255" s="76">
        <v>0</v>
      </c>
      <c r="AN255" s="76">
        <v>0</v>
      </c>
      <c r="AO255" s="76">
        <v>0</v>
      </c>
      <c r="AP255" s="76">
        <v>0</v>
      </c>
      <c r="AQ255" s="76">
        <v>0</v>
      </c>
      <c r="AR255" s="76">
        <v>0</v>
      </c>
      <c r="AS255" s="76">
        <v>0</v>
      </c>
      <c r="AT255" s="76">
        <v>0</v>
      </c>
      <c r="AU255" s="76">
        <v>0</v>
      </c>
      <c r="AV255" s="76">
        <v>0</v>
      </c>
      <c r="AW255" s="76">
        <v>0</v>
      </c>
      <c r="AX255" s="76">
        <v>0</v>
      </c>
      <c r="AY255" s="76">
        <v>0</v>
      </c>
      <c r="AZ255" s="76">
        <v>0</v>
      </c>
      <c r="BA255" s="76">
        <v>0</v>
      </c>
      <c r="BB255" s="76">
        <v>0</v>
      </c>
      <c r="BC255" s="76">
        <v>0</v>
      </c>
      <c r="BD255" s="76">
        <v>0</v>
      </c>
      <c r="BE255" s="76">
        <v>0</v>
      </c>
      <c r="BF255" s="76">
        <v>0</v>
      </c>
    </row>
    <row r="256" spans="1:58" s="74" customFormat="1" ht="18" customHeight="1">
      <c r="A256" s="143"/>
      <c r="B256" s="142" t="s">
        <v>357</v>
      </c>
      <c r="C256" s="142"/>
      <c r="D256" s="142"/>
      <c r="E256" s="118">
        <v>248</v>
      </c>
      <c r="F256" s="76">
        <v>0</v>
      </c>
      <c r="G256" s="76">
        <v>0</v>
      </c>
      <c r="H256" s="76">
        <v>0</v>
      </c>
      <c r="I256" s="76">
        <v>0</v>
      </c>
      <c r="J256" s="76">
        <v>0</v>
      </c>
      <c r="K256" s="76">
        <v>0</v>
      </c>
      <c r="L256" s="76">
        <v>0</v>
      </c>
      <c r="M256" s="76">
        <v>0</v>
      </c>
      <c r="N256" s="76">
        <v>0</v>
      </c>
      <c r="O256" s="76">
        <v>0</v>
      </c>
      <c r="P256" s="76">
        <v>0</v>
      </c>
      <c r="Q256" s="76">
        <v>0</v>
      </c>
      <c r="R256" s="76">
        <v>0</v>
      </c>
      <c r="S256" s="76">
        <v>0</v>
      </c>
      <c r="T256" s="76">
        <v>0</v>
      </c>
      <c r="U256" s="76">
        <v>0</v>
      </c>
      <c r="V256" s="76">
        <v>0</v>
      </c>
      <c r="W256" s="76">
        <v>0</v>
      </c>
      <c r="X256" s="76">
        <v>0</v>
      </c>
      <c r="Y256" s="76">
        <v>0</v>
      </c>
      <c r="Z256" s="76">
        <v>0</v>
      </c>
      <c r="AA256" s="76">
        <v>0</v>
      </c>
      <c r="AB256" s="76">
        <v>0</v>
      </c>
      <c r="AC256" s="76">
        <v>0</v>
      </c>
      <c r="AD256" s="87">
        <v>0</v>
      </c>
      <c r="AE256" s="87">
        <v>0</v>
      </c>
      <c r="AF256" s="87">
        <v>0</v>
      </c>
      <c r="AG256" s="87">
        <v>0</v>
      </c>
      <c r="AH256" s="87">
        <v>0</v>
      </c>
      <c r="AI256" s="76">
        <v>0</v>
      </c>
      <c r="AJ256" s="76">
        <v>0</v>
      </c>
      <c r="AK256" s="76">
        <v>0</v>
      </c>
      <c r="AL256" s="76">
        <v>0</v>
      </c>
      <c r="AM256" s="76">
        <v>0</v>
      </c>
      <c r="AN256" s="76">
        <v>0</v>
      </c>
      <c r="AO256" s="76">
        <v>0</v>
      </c>
      <c r="AP256" s="76">
        <v>0</v>
      </c>
      <c r="AQ256" s="76">
        <v>0</v>
      </c>
      <c r="AR256" s="76">
        <v>0</v>
      </c>
      <c r="AS256" s="76">
        <v>0</v>
      </c>
      <c r="AT256" s="76">
        <v>0</v>
      </c>
      <c r="AU256" s="76">
        <v>0</v>
      </c>
      <c r="AV256" s="76">
        <v>0</v>
      </c>
      <c r="AW256" s="76">
        <v>0</v>
      </c>
      <c r="AX256" s="76">
        <v>0</v>
      </c>
      <c r="AY256" s="76">
        <v>0</v>
      </c>
      <c r="AZ256" s="76">
        <v>0</v>
      </c>
      <c r="BA256" s="76">
        <v>0</v>
      </c>
      <c r="BB256" s="76">
        <v>0</v>
      </c>
      <c r="BC256" s="76">
        <v>0</v>
      </c>
      <c r="BD256" s="76">
        <v>0</v>
      </c>
      <c r="BE256" s="76">
        <v>0</v>
      </c>
      <c r="BF256" s="76">
        <v>0</v>
      </c>
    </row>
    <row r="257" spans="1:58" s="74" customFormat="1" ht="12">
      <c r="A257" s="143"/>
      <c r="B257" s="142" t="s">
        <v>205</v>
      </c>
      <c r="C257" s="142"/>
      <c r="D257" s="142"/>
      <c r="E257" s="118">
        <v>249</v>
      </c>
      <c r="F257" s="76">
        <v>0</v>
      </c>
      <c r="G257" s="76">
        <v>0</v>
      </c>
      <c r="H257" s="76">
        <v>0</v>
      </c>
      <c r="I257" s="76">
        <v>2</v>
      </c>
      <c r="J257" s="76">
        <v>30</v>
      </c>
      <c r="K257" s="76">
        <v>0</v>
      </c>
      <c r="L257" s="76">
        <v>2</v>
      </c>
      <c r="M257" s="76">
        <v>0</v>
      </c>
      <c r="N257" s="76">
        <v>29</v>
      </c>
      <c r="O257" s="76">
        <v>1</v>
      </c>
      <c r="P257" s="76">
        <v>0</v>
      </c>
      <c r="Q257" s="76">
        <v>0</v>
      </c>
      <c r="R257" s="76">
        <v>0</v>
      </c>
      <c r="S257" s="76">
        <v>0</v>
      </c>
      <c r="T257" s="76">
        <v>29</v>
      </c>
      <c r="U257" s="76">
        <v>26</v>
      </c>
      <c r="V257" s="76">
        <v>3</v>
      </c>
      <c r="W257" s="76">
        <v>0</v>
      </c>
      <c r="X257" s="76">
        <v>0</v>
      </c>
      <c r="Y257" s="76">
        <v>0</v>
      </c>
      <c r="Z257" s="76">
        <v>0</v>
      </c>
      <c r="AA257" s="76">
        <v>0</v>
      </c>
      <c r="AB257" s="76">
        <v>0</v>
      </c>
      <c r="AC257" s="76">
        <v>0</v>
      </c>
      <c r="AD257" s="87">
        <v>0</v>
      </c>
      <c r="AE257" s="87">
        <v>0</v>
      </c>
      <c r="AF257" s="87">
        <v>0</v>
      </c>
      <c r="AG257" s="87">
        <v>0</v>
      </c>
      <c r="AH257" s="87">
        <v>0</v>
      </c>
      <c r="AI257" s="76">
        <v>29</v>
      </c>
      <c r="AJ257" s="76">
        <v>0</v>
      </c>
      <c r="AK257" s="76">
        <v>0</v>
      </c>
      <c r="AL257" s="76">
        <v>0</v>
      </c>
      <c r="AM257" s="76">
        <v>0</v>
      </c>
      <c r="AN257" s="76">
        <v>0</v>
      </c>
      <c r="AO257" s="76">
        <v>0</v>
      </c>
      <c r="AP257" s="76">
        <v>0</v>
      </c>
      <c r="AQ257" s="76">
        <v>0</v>
      </c>
      <c r="AR257" s="76">
        <v>0</v>
      </c>
      <c r="AS257" s="76">
        <v>0</v>
      </c>
      <c r="AT257" s="76">
        <v>0</v>
      </c>
      <c r="AU257" s="76">
        <v>0</v>
      </c>
      <c r="AV257" s="76">
        <v>0</v>
      </c>
      <c r="AW257" s="76">
        <v>0</v>
      </c>
      <c r="AX257" s="76">
        <v>0</v>
      </c>
      <c r="AY257" s="76">
        <v>0</v>
      </c>
      <c r="AZ257" s="76">
        <v>0</v>
      </c>
      <c r="BA257" s="76">
        <v>0</v>
      </c>
      <c r="BB257" s="76">
        <v>13</v>
      </c>
      <c r="BC257" s="76">
        <v>0</v>
      </c>
      <c r="BD257" s="76">
        <v>0</v>
      </c>
      <c r="BE257" s="76">
        <v>0</v>
      </c>
      <c r="BF257" s="76">
        <v>0</v>
      </c>
    </row>
    <row r="258" spans="1:58" s="74" customFormat="1" ht="12" customHeight="1">
      <c r="A258" s="141" t="s">
        <v>206</v>
      </c>
      <c r="B258" s="141"/>
      <c r="C258" s="141"/>
      <c r="D258" s="141"/>
      <c r="E258" s="118">
        <v>250</v>
      </c>
      <c r="F258" s="76">
        <v>1555</v>
      </c>
      <c r="G258" s="76">
        <v>328</v>
      </c>
      <c r="H258" s="76">
        <v>1</v>
      </c>
      <c r="I258" s="76">
        <v>156</v>
      </c>
      <c r="J258" s="76">
        <v>43089</v>
      </c>
      <c r="K258" s="76">
        <v>47</v>
      </c>
      <c r="L258" s="76">
        <v>468</v>
      </c>
      <c r="M258" s="76">
        <v>2</v>
      </c>
      <c r="N258" s="76">
        <v>36859</v>
      </c>
      <c r="O258" s="76">
        <v>210</v>
      </c>
      <c r="P258" s="76">
        <v>0</v>
      </c>
      <c r="Q258" s="76">
        <v>5659</v>
      </c>
      <c r="R258" s="76">
        <v>63</v>
      </c>
      <c r="S258" s="76">
        <v>8627</v>
      </c>
      <c r="T258" s="76">
        <v>25823</v>
      </c>
      <c r="U258" s="76">
        <v>32374</v>
      </c>
      <c r="V258" s="76">
        <v>2076</v>
      </c>
      <c r="W258" s="76">
        <v>0</v>
      </c>
      <c r="X258" s="76">
        <v>0</v>
      </c>
      <c r="Y258" s="76">
        <v>0</v>
      </c>
      <c r="Z258" s="76">
        <v>0</v>
      </c>
      <c r="AA258" s="76">
        <v>116</v>
      </c>
      <c r="AB258" s="76">
        <v>88</v>
      </c>
      <c r="AC258" s="76">
        <v>1255</v>
      </c>
      <c r="AD258" s="87">
        <v>306</v>
      </c>
      <c r="AE258" s="87">
        <v>89</v>
      </c>
      <c r="AF258" s="87">
        <v>776</v>
      </c>
      <c r="AG258" s="87">
        <v>7</v>
      </c>
      <c r="AH258" s="87">
        <v>695</v>
      </c>
      <c r="AI258" s="76">
        <v>42147</v>
      </c>
      <c r="AJ258" s="76">
        <v>4305</v>
      </c>
      <c r="AK258" s="76">
        <v>0</v>
      </c>
      <c r="AL258" s="76">
        <v>2113</v>
      </c>
      <c r="AM258" s="76">
        <v>50</v>
      </c>
      <c r="AN258" s="76">
        <v>142</v>
      </c>
      <c r="AO258" s="76">
        <v>40</v>
      </c>
      <c r="AP258" s="76">
        <v>0</v>
      </c>
      <c r="AQ258" s="76">
        <v>29</v>
      </c>
      <c r="AR258" s="76">
        <v>1113</v>
      </c>
      <c r="AS258" s="76">
        <v>4342211325.427</v>
      </c>
      <c r="AT258" s="76">
        <v>0</v>
      </c>
      <c r="AU258" s="76">
        <v>0</v>
      </c>
      <c r="AV258" s="76">
        <v>0</v>
      </c>
      <c r="AW258" s="76">
        <v>0</v>
      </c>
      <c r="AX258" s="76">
        <v>2</v>
      </c>
      <c r="AY258" s="76">
        <v>276575</v>
      </c>
      <c r="AZ258" s="76">
        <v>0</v>
      </c>
      <c r="BA258" s="76">
        <v>0</v>
      </c>
      <c r="BB258" s="76">
        <v>6570</v>
      </c>
      <c r="BC258" s="76">
        <v>0</v>
      </c>
      <c r="BD258" s="76">
        <v>99</v>
      </c>
      <c r="BE258" s="76">
        <v>1572</v>
      </c>
      <c r="BF258" s="76">
        <v>4079</v>
      </c>
    </row>
    <row r="259" spans="1:58" s="74" customFormat="1" ht="12" customHeight="1">
      <c r="A259" s="143" t="s">
        <v>72</v>
      </c>
      <c r="B259" s="142" t="s">
        <v>207</v>
      </c>
      <c r="C259" s="142"/>
      <c r="D259" s="142"/>
      <c r="E259" s="118">
        <v>251</v>
      </c>
      <c r="F259" s="76">
        <v>19</v>
      </c>
      <c r="G259" s="76">
        <v>3</v>
      </c>
      <c r="H259" s="76">
        <v>0</v>
      </c>
      <c r="I259" s="76">
        <v>4</v>
      </c>
      <c r="J259" s="76">
        <v>109</v>
      </c>
      <c r="K259" s="76">
        <v>10</v>
      </c>
      <c r="L259" s="76">
        <v>4</v>
      </c>
      <c r="M259" s="76">
        <v>0</v>
      </c>
      <c r="N259" s="76">
        <v>97</v>
      </c>
      <c r="O259" s="76">
        <v>2</v>
      </c>
      <c r="P259" s="76">
        <v>0</v>
      </c>
      <c r="Q259" s="76">
        <v>0</v>
      </c>
      <c r="R259" s="76">
        <v>0</v>
      </c>
      <c r="S259" s="76">
        <v>68</v>
      </c>
      <c r="T259" s="76">
        <v>0</v>
      </c>
      <c r="U259" s="76">
        <v>53</v>
      </c>
      <c r="V259" s="76">
        <v>15</v>
      </c>
      <c r="W259" s="76">
        <v>0</v>
      </c>
      <c r="X259" s="76">
        <v>0</v>
      </c>
      <c r="Y259" s="76">
        <v>0</v>
      </c>
      <c r="Z259" s="76">
        <v>0</v>
      </c>
      <c r="AA259" s="76">
        <v>2</v>
      </c>
      <c r="AB259" s="76">
        <v>0</v>
      </c>
      <c r="AC259" s="76">
        <v>18</v>
      </c>
      <c r="AD259" s="87">
        <v>8</v>
      </c>
      <c r="AE259" s="87">
        <v>0</v>
      </c>
      <c r="AF259" s="87">
        <v>7</v>
      </c>
      <c r="AG259" s="87">
        <v>0</v>
      </c>
      <c r="AH259" s="87">
        <v>13</v>
      </c>
      <c r="AI259" s="76">
        <v>99</v>
      </c>
      <c r="AJ259" s="76">
        <v>8</v>
      </c>
      <c r="AK259" s="76">
        <v>0</v>
      </c>
      <c r="AL259" s="76">
        <v>16</v>
      </c>
      <c r="AM259" s="76">
        <v>1</v>
      </c>
      <c r="AN259" s="76">
        <v>4</v>
      </c>
      <c r="AO259" s="76">
        <v>1</v>
      </c>
      <c r="AP259" s="76">
        <v>0</v>
      </c>
      <c r="AQ259" s="76">
        <v>1</v>
      </c>
      <c r="AR259" s="76">
        <v>11</v>
      </c>
      <c r="AS259" s="76">
        <v>16237343</v>
      </c>
      <c r="AT259" s="76">
        <v>0</v>
      </c>
      <c r="AU259" s="76">
        <v>0</v>
      </c>
      <c r="AV259" s="76">
        <v>0</v>
      </c>
      <c r="AW259" s="76">
        <v>0</v>
      </c>
      <c r="AX259" s="76">
        <v>0</v>
      </c>
      <c r="AY259" s="76">
        <v>0</v>
      </c>
      <c r="AZ259" s="76">
        <v>0</v>
      </c>
      <c r="BA259" s="76">
        <v>0</v>
      </c>
      <c r="BB259" s="76">
        <v>89</v>
      </c>
      <c r="BC259" s="76">
        <v>0</v>
      </c>
      <c r="BD259" s="76">
        <v>99</v>
      </c>
      <c r="BE259" s="76">
        <v>6</v>
      </c>
      <c r="BF259" s="76">
        <v>36</v>
      </c>
    </row>
    <row r="260" spans="1:58" s="74" customFormat="1" ht="12">
      <c r="A260" s="143"/>
      <c r="B260" s="142" t="s">
        <v>84</v>
      </c>
      <c r="C260" s="142"/>
      <c r="D260" s="142"/>
      <c r="E260" s="118">
        <v>252</v>
      </c>
      <c r="F260" s="76">
        <v>102</v>
      </c>
      <c r="G260" s="76">
        <v>16</v>
      </c>
      <c r="H260" s="76">
        <v>0</v>
      </c>
      <c r="I260" s="76">
        <v>4</v>
      </c>
      <c r="J260" s="76">
        <v>1617</v>
      </c>
      <c r="K260" s="76">
        <v>4</v>
      </c>
      <c r="L260" s="76">
        <v>39</v>
      </c>
      <c r="M260" s="76">
        <v>0</v>
      </c>
      <c r="N260" s="76">
        <v>421</v>
      </c>
      <c r="O260" s="76">
        <v>924</v>
      </c>
      <c r="P260" s="76">
        <v>0</v>
      </c>
      <c r="Q260" s="76">
        <v>1150</v>
      </c>
      <c r="R260" s="76">
        <v>26</v>
      </c>
      <c r="S260" s="76">
        <v>310</v>
      </c>
      <c r="T260" s="76">
        <v>0</v>
      </c>
      <c r="U260" s="76">
        <v>271</v>
      </c>
      <c r="V260" s="76">
        <v>39</v>
      </c>
      <c r="W260" s="76">
        <v>0</v>
      </c>
      <c r="X260" s="76">
        <v>0</v>
      </c>
      <c r="Y260" s="76">
        <v>0</v>
      </c>
      <c r="Z260" s="76">
        <v>0</v>
      </c>
      <c r="AA260" s="76">
        <v>0</v>
      </c>
      <c r="AB260" s="76">
        <v>22</v>
      </c>
      <c r="AC260" s="76">
        <v>38</v>
      </c>
      <c r="AD260" s="87">
        <v>5</v>
      </c>
      <c r="AE260" s="87">
        <v>12</v>
      </c>
      <c r="AF260" s="87">
        <v>20</v>
      </c>
      <c r="AG260" s="87">
        <v>0</v>
      </c>
      <c r="AH260" s="87">
        <v>52</v>
      </c>
      <c r="AI260" s="76">
        <v>1572</v>
      </c>
      <c r="AJ260" s="76">
        <v>0</v>
      </c>
      <c r="AK260" s="76">
        <v>0</v>
      </c>
      <c r="AL260" s="76">
        <v>112</v>
      </c>
      <c r="AM260" s="76">
        <v>9</v>
      </c>
      <c r="AN260" s="76">
        <v>5</v>
      </c>
      <c r="AO260" s="76">
        <v>8</v>
      </c>
      <c r="AP260" s="76">
        <v>0</v>
      </c>
      <c r="AQ260" s="76">
        <v>6</v>
      </c>
      <c r="AR260" s="76">
        <v>150</v>
      </c>
      <c r="AS260" s="76">
        <v>2242715.45</v>
      </c>
      <c r="AT260" s="76">
        <v>0</v>
      </c>
      <c r="AU260" s="76">
        <v>0</v>
      </c>
      <c r="AV260" s="76">
        <v>0</v>
      </c>
      <c r="AW260" s="76">
        <v>0</v>
      </c>
      <c r="AX260" s="76">
        <v>0</v>
      </c>
      <c r="AY260" s="76">
        <v>0</v>
      </c>
      <c r="AZ260" s="76">
        <v>0</v>
      </c>
      <c r="BA260" s="76">
        <v>0</v>
      </c>
      <c r="BB260" s="76">
        <v>406</v>
      </c>
      <c r="BC260" s="76">
        <v>0</v>
      </c>
      <c r="BD260" s="76">
        <v>6</v>
      </c>
      <c r="BE260" s="76">
        <v>1572</v>
      </c>
      <c r="BF260" s="76">
        <v>1377</v>
      </c>
    </row>
    <row r="261" spans="1:58" s="74" customFormat="1" ht="12">
      <c r="A261" s="143"/>
      <c r="B261" s="142" t="s">
        <v>85</v>
      </c>
      <c r="C261" s="142"/>
      <c r="D261" s="142"/>
      <c r="E261" s="118">
        <v>253</v>
      </c>
      <c r="F261" s="76">
        <v>516</v>
      </c>
      <c r="G261" s="76">
        <v>48</v>
      </c>
      <c r="H261" s="76">
        <v>0</v>
      </c>
      <c r="I261" s="76">
        <v>40</v>
      </c>
      <c r="J261" s="76">
        <v>4304</v>
      </c>
      <c r="K261" s="76">
        <v>15</v>
      </c>
      <c r="L261" s="76">
        <v>98</v>
      </c>
      <c r="M261" s="76">
        <v>0</v>
      </c>
      <c r="N261" s="76">
        <v>3057</v>
      </c>
      <c r="O261" s="76">
        <v>940</v>
      </c>
      <c r="P261" s="76">
        <v>0</v>
      </c>
      <c r="Q261" s="76">
        <v>1146</v>
      </c>
      <c r="R261" s="76">
        <v>26</v>
      </c>
      <c r="S261" s="76">
        <v>2099</v>
      </c>
      <c r="T261" s="76">
        <v>0</v>
      </c>
      <c r="U261" s="76">
        <v>1962</v>
      </c>
      <c r="V261" s="76">
        <v>137</v>
      </c>
      <c r="W261" s="76">
        <v>0</v>
      </c>
      <c r="X261" s="76">
        <v>0</v>
      </c>
      <c r="Y261" s="76">
        <v>0</v>
      </c>
      <c r="Z261" s="76">
        <v>0</v>
      </c>
      <c r="AA261" s="76">
        <v>9</v>
      </c>
      <c r="AB261" s="76">
        <v>34</v>
      </c>
      <c r="AC261" s="76">
        <v>525</v>
      </c>
      <c r="AD261" s="87">
        <v>115</v>
      </c>
      <c r="AE261" s="87">
        <v>37</v>
      </c>
      <c r="AF261" s="87">
        <v>351</v>
      </c>
      <c r="AG261" s="87">
        <v>4</v>
      </c>
      <c r="AH261" s="87">
        <v>275</v>
      </c>
      <c r="AI261" s="76">
        <v>4079</v>
      </c>
      <c r="AJ261" s="76">
        <v>181</v>
      </c>
      <c r="AK261" s="76">
        <v>0</v>
      </c>
      <c r="AL261" s="76">
        <v>653</v>
      </c>
      <c r="AM261" s="76">
        <v>31</v>
      </c>
      <c r="AN261" s="76">
        <v>35</v>
      </c>
      <c r="AO261" s="76">
        <v>7</v>
      </c>
      <c r="AP261" s="76">
        <v>0</v>
      </c>
      <c r="AQ261" s="76">
        <v>7</v>
      </c>
      <c r="AR261" s="76">
        <v>239</v>
      </c>
      <c r="AS261" s="76">
        <v>297523871.31</v>
      </c>
      <c r="AT261" s="76">
        <v>0</v>
      </c>
      <c r="AU261" s="76">
        <v>0</v>
      </c>
      <c r="AV261" s="76">
        <v>0</v>
      </c>
      <c r="AW261" s="76">
        <v>0</v>
      </c>
      <c r="AX261" s="76">
        <v>2</v>
      </c>
      <c r="AY261" s="76">
        <v>276575</v>
      </c>
      <c r="AZ261" s="76">
        <v>0</v>
      </c>
      <c r="BA261" s="76">
        <v>0</v>
      </c>
      <c r="BB261" s="76">
        <v>2698</v>
      </c>
      <c r="BC261" s="76">
        <v>0</v>
      </c>
      <c r="BD261" s="76">
        <v>36</v>
      </c>
      <c r="BE261" s="76">
        <v>1377</v>
      </c>
      <c r="BF261" s="76">
        <v>4079</v>
      </c>
    </row>
    <row r="262" spans="1:58" s="74" customFormat="1" ht="12" customHeight="1">
      <c r="A262" s="143"/>
      <c r="B262" s="142" t="s">
        <v>70</v>
      </c>
      <c r="C262" s="142"/>
      <c r="D262" s="142"/>
      <c r="E262" s="118">
        <v>254</v>
      </c>
      <c r="F262" s="76">
        <v>1</v>
      </c>
      <c r="G262" s="76">
        <v>0</v>
      </c>
      <c r="H262" s="76">
        <v>0</v>
      </c>
      <c r="I262" s="76">
        <v>0</v>
      </c>
      <c r="J262" s="76">
        <v>18</v>
      </c>
      <c r="K262" s="76">
        <v>0</v>
      </c>
      <c r="L262" s="76">
        <v>2</v>
      </c>
      <c r="M262" s="76">
        <v>0</v>
      </c>
      <c r="N262" s="76">
        <v>16</v>
      </c>
      <c r="O262" s="76">
        <v>0</v>
      </c>
      <c r="P262" s="76">
        <v>0</v>
      </c>
      <c r="Q262" s="76">
        <v>0</v>
      </c>
      <c r="R262" s="76">
        <v>0</v>
      </c>
      <c r="S262" s="76">
        <v>6</v>
      </c>
      <c r="T262" s="76">
        <v>0</v>
      </c>
      <c r="U262" s="76">
        <v>6</v>
      </c>
      <c r="V262" s="76">
        <v>0</v>
      </c>
      <c r="W262" s="76">
        <v>0</v>
      </c>
      <c r="X262" s="76">
        <v>0</v>
      </c>
      <c r="Y262" s="76">
        <v>0</v>
      </c>
      <c r="Z262" s="76">
        <v>0</v>
      </c>
      <c r="AA262" s="76">
        <v>0</v>
      </c>
      <c r="AB262" s="76">
        <v>0</v>
      </c>
      <c r="AC262" s="76">
        <v>2</v>
      </c>
      <c r="AD262" s="87">
        <v>0</v>
      </c>
      <c r="AE262" s="87">
        <v>1</v>
      </c>
      <c r="AF262" s="87">
        <v>0</v>
      </c>
      <c r="AG262" s="87">
        <v>0</v>
      </c>
      <c r="AH262" s="87">
        <v>1</v>
      </c>
      <c r="AI262" s="76">
        <v>9</v>
      </c>
      <c r="AJ262" s="76">
        <v>0</v>
      </c>
      <c r="AK262" s="76">
        <v>0</v>
      </c>
      <c r="AL262" s="76">
        <v>7</v>
      </c>
      <c r="AM262" s="76">
        <v>1</v>
      </c>
      <c r="AN262" s="76">
        <v>1</v>
      </c>
      <c r="AO262" s="76">
        <v>0</v>
      </c>
      <c r="AP262" s="76">
        <v>0</v>
      </c>
      <c r="AQ262" s="76">
        <v>0</v>
      </c>
      <c r="AR262" s="76">
        <v>2</v>
      </c>
      <c r="AS262" s="76">
        <v>681</v>
      </c>
      <c r="AT262" s="76">
        <v>0</v>
      </c>
      <c r="AU262" s="76">
        <v>0</v>
      </c>
      <c r="AV262" s="76">
        <v>0</v>
      </c>
      <c r="AW262" s="76">
        <v>0</v>
      </c>
      <c r="AX262" s="76">
        <v>0</v>
      </c>
      <c r="AY262" s="76">
        <v>0</v>
      </c>
      <c r="AZ262" s="76">
        <v>0</v>
      </c>
      <c r="BA262" s="76">
        <v>0</v>
      </c>
      <c r="BB262" s="76">
        <v>9</v>
      </c>
      <c r="BC262" s="76">
        <v>0</v>
      </c>
      <c r="BD262" s="76">
        <v>0</v>
      </c>
      <c r="BE262" s="76">
        <v>1</v>
      </c>
      <c r="BF262" s="76">
        <v>3</v>
      </c>
    </row>
    <row r="263" spans="1:58" s="74" customFormat="1" ht="12">
      <c r="A263" s="143"/>
      <c r="B263" s="142" t="s">
        <v>208</v>
      </c>
      <c r="C263" s="142"/>
      <c r="D263" s="142"/>
      <c r="E263" s="118">
        <v>255</v>
      </c>
      <c r="F263" s="76">
        <v>139</v>
      </c>
      <c r="G263" s="76">
        <v>39</v>
      </c>
      <c r="H263" s="76">
        <v>0</v>
      </c>
      <c r="I263" s="76">
        <v>31</v>
      </c>
      <c r="J263" s="76">
        <v>1141</v>
      </c>
      <c r="K263" s="76">
        <v>6</v>
      </c>
      <c r="L263" s="76">
        <v>31</v>
      </c>
      <c r="M263" s="76">
        <v>0</v>
      </c>
      <c r="N263" s="76">
        <v>1083</v>
      </c>
      <c r="O263" s="76">
        <v>24</v>
      </c>
      <c r="P263" s="76">
        <v>0</v>
      </c>
      <c r="Q263" s="76">
        <v>28</v>
      </c>
      <c r="R263" s="76">
        <v>2</v>
      </c>
      <c r="S263" s="76">
        <v>837</v>
      </c>
      <c r="T263" s="76">
        <v>0</v>
      </c>
      <c r="U263" s="76">
        <v>655</v>
      </c>
      <c r="V263" s="76">
        <v>182</v>
      </c>
      <c r="W263" s="76">
        <v>0</v>
      </c>
      <c r="X263" s="76">
        <v>0</v>
      </c>
      <c r="Y263" s="76">
        <v>0</v>
      </c>
      <c r="Z263" s="76">
        <v>0</v>
      </c>
      <c r="AA263" s="76">
        <v>3</v>
      </c>
      <c r="AB263" s="76">
        <v>7</v>
      </c>
      <c r="AC263" s="76">
        <v>76</v>
      </c>
      <c r="AD263" s="87">
        <v>12</v>
      </c>
      <c r="AE263" s="87">
        <v>16</v>
      </c>
      <c r="AF263" s="87">
        <v>28</v>
      </c>
      <c r="AG263" s="87">
        <v>0</v>
      </c>
      <c r="AH263" s="87">
        <v>43</v>
      </c>
      <c r="AI263" s="76">
        <v>991</v>
      </c>
      <c r="AJ263" s="76">
        <v>148</v>
      </c>
      <c r="AK263" s="76">
        <v>0</v>
      </c>
      <c r="AL263" s="76">
        <v>259</v>
      </c>
      <c r="AM263" s="76">
        <v>1</v>
      </c>
      <c r="AN263" s="76">
        <v>39</v>
      </c>
      <c r="AO263" s="76">
        <v>10</v>
      </c>
      <c r="AP263" s="76">
        <v>0</v>
      </c>
      <c r="AQ263" s="76">
        <v>7</v>
      </c>
      <c r="AR263" s="76">
        <v>422</v>
      </c>
      <c r="AS263" s="76">
        <v>645178486.93</v>
      </c>
      <c r="AT263" s="76">
        <v>0</v>
      </c>
      <c r="AU263" s="76">
        <v>0</v>
      </c>
      <c r="AV263" s="76">
        <v>0</v>
      </c>
      <c r="AW263" s="76">
        <v>0</v>
      </c>
      <c r="AX263" s="76">
        <v>0</v>
      </c>
      <c r="AY263" s="76">
        <v>0</v>
      </c>
      <c r="AZ263" s="76">
        <v>0</v>
      </c>
      <c r="BA263" s="76">
        <v>0</v>
      </c>
      <c r="BB263" s="76">
        <v>798</v>
      </c>
      <c r="BC263" s="76">
        <v>0</v>
      </c>
      <c r="BD263" s="76">
        <v>0</v>
      </c>
      <c r="BE263" s="76">
        <v>0</v>
      </c>
      <c r="BF263" s="76">
        <v>15</v>
      </c>
    </row>
    <row r="264" spans="1:58" s="74" customFormat="1" ht="12">
      <c r="A264" s="143"/>
      <c r="B264" s="142" t="s">
        <v>86</v>
      </c>
      <c r="C264" s="142"/>
      <c r="D264" s="142"/>
      <c r="E264" s="118">
        <v>256</v>
      </c>
      <c r="F264" s="76">
        <v>388</v>
      </c>
      <c r="G264" s="76">
        <v>37</v>
      </c>
      <c r="H264" s="76">
        <v>0</v>
      </c>
      <c r="I264" s="76">
        <v>37</v>
      </c>
      <c r="J264" s="76">
        <v>5137</v>
      </c>
      <c r="K264" s="76">
        <v>11</v>
      </c>
      <c r="L264" s="76">
        <v>124</v>
      </c>
      <c r="M264" s="76">
        <v>0</v>
      </c>
      <c r="N264" s="76">
        <v>2971</v>
      </c>
      <c r="O264" s="76">
        <v>1328</v>
      </c>
      <c r="P264" s="76">
        <v>0</v>
      </c>
      <c r="Q264" s="76">
        <v>2006</v>
      </c>
      <c r="R264" s="76">
        <v>33</v>
      </c>
      <c r="S264" s="76">
        <v>1906</v>
      </c>
      <c r="T264" s="76">
        <v>323</v>
      </c>
      <c r="U264" s="76">
        <v>2076</v>
      </c>
      <c r="V264" s="76">
        <v>153</v>
      </c>
      <c r="W264" s="76">
        <v>0</v>
      </c>
      <c r="X264" s="76">
        <v>0</v>
      </c>
      <c r="Y264" s="88">
        <v>0</v>
      </c>
      <c r="Z264" s="88">
        <v>0</v>
      </c>
      <c r="AA264" s="88">
        <v>3</v>
      </c>
      <c r="AB264" s="76">
        <v>33</v>
      </c>
      <c r="AC264" s="76">
        <v>394</v>
      </c>
      <c r="AD264" s="87">
        <v>90</v>
      </c>
      <c r="AE264" s="87">
        <v>29</v>
      </c>
      <c r="AF264" s="87">
        <v>256</v>
      </c>
      <c r="AG264" s="87">
        <v>3</v>
      </c>
      <c r="AH264" s="87">
        <v>198</v>
      </c>
      <c r="AI264" s="76">
        <v>4860</v>
      </c>
      <c r="AJ264" s="76">
        <v>331</v>
      </c>
      <c r="AK264" s="76">
        <v>0</v>
      </c>
      <c r="AL264" s="76">
        <v>515</v>
      </c>
      <c r="AM264" s="76">
        <v>17</v>
      </c>
      <c r="AN264" s="76">
        <v>27</v>
      </c>
      <c r="AO264" s="76">
        <v>10</v>
      </c>
      <c r="AP264" s="76">
        <v>0</v>
      </c>
      <c r="AQ264" s="76">
        <v>7</v>
      </c>
      <c r="AR264" s="76">
        <v>364</v>
      </c>
      <c r="AS264" s="76">
        <v>198564602.26</v>
      </c>
      <c r="AT264" s="76">
        <v>0</v>
      </c>
      <c r="AU264" s="76">
        <v>0</v>
      </c>
      <c r="AV264" s="76">
        <v>0</v>
      </c>
      <c r="AW264" s="76">
        <v>0</v>
      </c>
      <c r="AX264" s="76">
        <v>2</v>
      </c>
      <c r="AY264" s="76">
        <v>276575</v>
      </c>
      <c r="AZ264" s="76">
        <v>0</v>
      </c>
      <c r="BA264" s="76">
        <v>0</v>
      </c>
      <c r="BB264" s="76">
        <v>2236</v>
      </c>
      <c r="BC264" s="76">
        <v>0</v>
      </c>
      <c r="BD264" s="76">
        <v>36</v>
      </c>
      <c r="BE264" s="76">
        <v>848</v>
      </c>
      <c r="BF264" s="76">
        <v>1963</v>
      </c>
    </row>
    <row r="265" spans="1:58" s="74" customFormat="1" ht="12">
      <c r="A265" s="143"/>
      <c r="B265" s="142" t="s">
        <v>87</v>
      </c>
      <c r="C265" s="142"/>
      <c r="D265" s="142"/>
      <c r="E265" s="118">
        <v>257</v>
      </c>
      <c r="F265" s="76">
        <v>378</v>
      </c>
      <c r="G265" s="76">
        <v>118</v>
      </c>
      <c r="H265" s="76">
        <v>1</v>
      </c>
      <c r="I265" s="76">
        <v>38</v>
      </c>
      <c r="J265" s="76">
        <v>5311</v>
      </c>
      <c r="K265" s="76">
        <v>0</v>
      </c>
      <c r="L265" s="76">
        <v>0</v>
      </c>
      <c r="M265" s="76">
        <v>0</v>
      </c>
      <c r="N265" s="76">
        <v>5349</v>
      </c>
      <c r="O265" s="76">
        <v>0</v>
      </c>
      <c r="P265" s="76">
        <v>0</v>
      </c>
      <c r="Q265" s="76">
        <v>0</v>
      </c>
      <c r="R265" s="76">
        <v>0</v>
      </c>
      <c r="S265" s="76">
        <v>5651</v>
      </c>
      <c r="T265" s="76">
        <v>0</v>
      </c>
      <c r="U265" s="76">
        <v>5242</v>
      </c>
      <c r="V265" s="76">
        <v>409</v>
      </c>
      <c r="W265" s="76">
        <v>0</v>
      </c>
      <c r="X265" s="76">
        <v>0</v>
      </c>
      <c r="Y265" s="76">
        <v>0</v>
      </c>
      <c r="Z265" s="76">
        <v>0</v>
      </c>
      <c r="AA265" s="76">
        <v>65</v>
      </c>
      <c r="AB265" s="76">
        <v>9</v>
      </c>
      <c r="AC265" s="76">
        <v>112</v>
      </c>
      <c r="AD265" s="87">
        <v>17</v>
      </c>
      <c r="AE265" s="87">
        <v>20</v>
      </c>
      <c r="AF265" s="87">
        <v>68</v>
      </c>
      <c r="AG265" s="87">
        <v>2</v>
      </c>
      <c r="AH265" s="87">
        <v>64</v>
      </c>
      <c r="AI265" s="76">
        <v>5836</v>
      </c>
      <c r="AJ265" s="76">
        <v>2898</v>
      </c>
      <c r="AK265" s="76">
        <v>0</v>
      </c>
      <c r="AL265" s="76">
        <v>10</v>
      </c>
      <c r="AM265" s="76">
        <v>0</v>
      </c>
      <c r="AN265" s="76">
        <v>0</v>
      </c>
      <c r="AO265" s="76">
        <v>22</v>
      </c>
      <c r="AP265" s="76">
        <v>0</v>
      </c>
      <c r="AQ265" s="76">
        <v>20</v>
      </c>
      <c r="AR265" s="76">
        <v>507</v>
      </c>
      <c r="AS265" s="76">
        <v>2637484201.65</v>
      </c>
      <c r="AT265" s="76">
        <v>0</v>
      </c>
      <c r="AU265" s="76">
        <v>0</v>
      </c>
      <c r="AV265" s="76">
        <v>0</v>
      </c>
      <c r="AW265" s="76">
        <v>0</v>
      </c>
      <c r="AX265" s="76">
        <v>1</v>
      </c>
      <c r="AY265" s="76">
        <v>143861</v>
      </c>
      <c r="AZ265" s="76">
        <v>0</v>
      </c>
      <c r="BA265" s="76">
        <v>0</v>
      </c>
      <c r="BB265" s="76">
        <v>2928</v>
      </c>
      <c r="BC265" s="76">
        <v>0</v>
      </c>
      <c r="BD265" s="76">
        <v>46</v>
      </c>
      <c r="BE265" s="76">
        <v>254</v>
      </c>
      <c r="BF265" s="76">
        <v>1565</v>
      </c>
    </row>
    <row r="266" spans="1:58" s="74" customFormat="1" ht="24.75" customHeight="1">
      <c r="A266" s="143"/>
      <c r="B266" s="143" t="s">
        <v>12</v>
      </c>
      <c r="C266" s="142" t="s">
        <v>253</v>
      </c>
      <c r="D266" s="142"/>
      <c r="E266" s="118">
        <v>258</v>
      </c>
      <c r="F266" s="76">
        <v>315</v>
      </c>
      <c r="G266" s="76">
        <v>113</v>
      </c>
      <c r="H266" s="76">
        <v>1</v>
      </c>
      <c r="I266" s="76">
        <v>38</v>
      </c>
      <c r="J266" s="76">
        <v>4992</v>
      </c>
      <c r="K266" s="76">
        <v>0</v>
      </c>
      <c r="L266" s="76">
        <v>0</v>
      </c>
      <c r="M266" s="76">
        <v>0</v>
      </c>
      <c r="N266" s="76">
        <v>5030</v>
      </c>
      <c r="O266" s="76">
        <v>0</v>
      </c>
      <c r="P266" s="76">
        <v>0</v>
      </c>
      <c r="Q266" s="76">
        <v>0</v>
      </c>
      <c r="R266" s="76">
        <v>0</v>
      </c>
      <c r="S266" s="76">
        <v>5288</v>
      </c>
      <c r="T266" s="76">
        <v>0</v>
      </c>
      <c r="U266" s="76">
        <v>4919</v>
      </c>
      <c r="V266" s="76">
        <v>369</v>
      </c>
      <c r="W266" s="76">
        <v>0</v>
      </c>
      <c r="X266" s="76">
        <v>0</v>
      </c>
      <c r="Y266" s="76">
        <v>0</v>
      </c>
      <c r="Z266" s="76">
        <v>0</v>
      </c>
      <c r="AA266" s="76">
        <v>65</v>
      </c>
      <c r="AB266" s="76">
        <v>8</v>
      </c>
      <c r="AC266" s="76">
        <v>93</v>
      </c>
      <c r="AD266" s="87">
        <v>17</v>
      </c>
      <c r="AE266" s="87">
        <v>14</v>
      </c>
      <c r="AF266" s="87">
        <v>56</v>
      </c>
      <c r="AG266" s="87">
        <v>2</v>
      </c>
      <c r="AH266" s="87">
        <v>61</v>
      </c>
      <c r="AI266" s="76">
        <v>5450</v>
      </c>
      <c r="AJ266" s="76">
        <v>2898</v>
      </c>
      <c r="AK266" s="76">
        <v>0</v>
      </c>
      <c r="AL266" s="76">
        <v>9</v>
      </c>
      <c r="AM266" s="76">
        <v>0</v>
      </c>
      <c r="AN266" s="76">
        <v>0</v>
      </c>
      <c r="AO266" s="76">
        <v>17</v>
      </c>
      <c r="AP266" s="76">
        <v>0</v>
      </c>
      <c r="AQ266" s="76">
        <v>15</v>
      </c>
      <c r="AR266" s="76">
        <v>383</v>
      </c>
      <c r="AS266" s="76">
        <v>2629249090.95</v>
      </c>
      <c r="AT266" s="76">
        <v>0</v>
      </c>
      <c r="AU266" s="76">
        <v>0</v>
      </c>
      <c r="AV266" s="76">
        <v>0</v>
      </c>
      <c r="AW266" s="76">
        <v>0</v>
      </c>
      <c r="AX266" s="76">
        <v>1</v>
      </c>
      <c r="AY266" s="76">
        <v>143861</v>
      </c>
      <c r="AZ266" s="76">
        <v>0</v>
      </c>
      <c r="BA266" s="76">
        <v>0</v>
      </c>
      <c r="BB266" s="76">
        <v>2545</v>
      </c>
      <c r="BC266" s="76">
        <v>0</v>
      </c>
      <c r="BD266" s="76">
        <v>39</v>
      </c>
      <c r="BE266" s="76">
        <v>38</v>
      </c>
      <c r="BF266" s="76">
        <v>1343</v>
      </c>
    </row>
    <row r="267" spans="1:58" s="74" customFormat="1" ht="24.75" customHeight="1">
      <c r="A267" s="143"/>
      <c r="B267" s="143"/>
      <c r="C267" s="142" t="s">
        <v>254</v>
      </c>
      <c r="D267" s="142"/>
      <c r="E267" s="118">
        <v>259</v>
      </c>
      <c r="F267" s="76">
        <v>12</v>
      </c>
      <c r="G267" s="76">
        <v>0</v>
      </c>
      <c r="H267" s="76">
        <v>0</v>
      </c>
      <c r="I267" s="76">
        <v>0</v>
      </c>
      <c r="J267" s="76">
        <v>53</v>
      </c>
      <c r="K267" s="76">
        <v>0</v>
      </c>
      <c r="L267" s="76">
        <v>0</v>
      </c>
      <c r="M267" s="76">
        <v>0</v>
      </c>
      <c r="N267" s="76">
        <v>53</v>
      </c>
      <c r="O267" s="76">
        <v>0</v>
      </c>
      <c r="P267" s="76">
        <v>0</v>
      </c>
      <c r="Q267" s="76">
        <v>0</v>
      </c>
      <c r="R267" s="76">
        <v>0</v>
      </c>
      <c r="S267" s="76">
        <v>61</v>
      </c>
      <c r="T267" s="76">
        <v>0</v>
      </c>
      <c r="U267" s="76">
        <v>61</v>
      </c>
      <c r="V267" s="76">
        <v>0</v>
      </c>
      <c r="W267" s="76">
        <v>0</v>
      </c>
      <c r="X267" s="76">
        <v>0</v>
      </c>
      <c r="Y267" s="76">
        <v>0</v>
      </c>
      <c r="Z267" s="76">
        <v>0</v>
      </c>
      <c r="AA267" s="76">
        <v>0</v>
      </c>
      <c r="AB267" s="76">
        <v>0</v>
      </c>
      <c r="AC267" s="76">
        <v>3</v>
      </c>
      <c r="AD267" s="87">
        <v>0</v>
      </c>
      <c r="AE267" s="87">
        <v>1</v>
      </c>
      <c r="AF267" s="87">
        <v>2</v>
      </c>
      <c r="AG267" s="87">
        <v>0</v>
      </c>
      <c r="AH267" s="87">
        <v>0</v>
      </c>
      <c r="AI267" s="76">
        <v>64</v>
      </c>
      <c r="AJ267" s="76">
        <v>0</v>
      </c>
      <c r="AK267" s="76">
        <v>0</v>
      </c>
      <c r="AL267" s="76">
        <v>1</v>
      </c>
      <c r="AM267" s="76">
        <v>0</v>
      </c>
      <c r="AN267" s="76">
        <v>0</v>
      </c>
      <c r="AO267" s="76">
        <v>0</v>
      </c>
      <c r="AP267" s="76">
        <v>0</v>
      </c>
      <c r="AQ267" s="76">
        <v>0</v>
      </c>
      <c r="AR267" s="76">
        <v>0</v>
      </c>
      <c r="AS267" s="76">
        <v>64510.8</v>
      </c>
      <c r="AT267" s="76">
        <v>0</v>
      </c>
      <c r="AU267" s="76">
        <v>0</v>
      </c>
      <c r="AV267" s="76">
        <v>0</v>
      </c>
      <c r="AW267" s="76">
        <v>0</v>
      </c>
      <c r="AX267" s="76">
        <v>0</v>
      </c>
      <c r="AY267" s="76">
        <v>0</v>
      </c>
      <c r="AZ267" s="76">
        <v>0</v>
      </c>
      <c r="BA267" s="76">
        <v>0</v>
      </c>
      <c r="BB267" s="76">
        <v>64</v>
      </c>
      <c r="BC267" s="76">
        <v>0</v>
      </c>
      <c r="BD267" s="76">
        <v>1</v>
      </c>
      <c r="BE267" s="76">
        <v>1</v>
      </c>
      <c r="BF267" s="76">
        <v>51</v>
      </c>
    </row>
    <row r="268" spans="1:58" s="74" customFormat="1" ht="26.25" customHeight="1">
      <c r="A268" s="143"/>
      <c r="B268" s="143"/>
      <c r="C268" s="142" t="s">
        <v>255</v>
      </c>
      <c r="D268" s="142"/>
      <c r="E268" s="118">
        <v>260</v>
      </c>
      <c r="F268" s="76">
        <v>2</v>
      </c>
      <c r="G268" s="76">
        <v>0</v>
      </c>
      <c r="H268" s="76">
        <v>0</v>
      </c>
      <c r="I268" s="76">
        <v>0</v>
      </c>
      <c r="J268" s="76">
        <v>16</v>
      </c>
      <c r="K268" s="76">
        <v>0</v>
      </c>
      <c r="L268" s="76">
        <v>0</v>
      </c>
      <c r="M268" s="76">
        <v>0</v>
      </c>
      <c r="N268" s="76">
        <v>16</v>
      </c>
      <c r="O268" s="76">
        <v>0</v>
      </c>
      <c r="P268" s="76">
        <v>0</v>
      </c>
      <c r="Q268" s="76">
        <v>0</v>
      </c>
      <c r="R268" s="76">
        <v>0</v>
      </c>
      <c r="S268" s="76">
        <v>18</v>
      </c>
      <c r="T268" s="76">
        <v>0</v>
      </c>
      <c r="U268" s="76">
        <v>18</v>
      </c>
      <c r="V268" s="76">
        <v>0</v>
      </c>
      <c r="W268" s="76">
        <v>0</v>
      </c>
      <c r="X268" s="76">
        <v>0</v>
      </c>
      <c r="Y268" s="76">
        <v>0</v>
      </c>
      <c r="Z268" s="76">
        <v>0</v>
      </c>
      <c r="AA268" s="76">
        <v>0</v>
      </c>
      <c r="AB268" s="76">
        <v>0</v>
      </c>
      <c r="AC268" s="76">
        <v>0</v>
      </c>
      <c r="AD268" s="87">
        <v>0</v>
      </c>
      <c r="AE268" s="87">
        <v>0</v>
      </c>
      <c r="AF268" s="87">
        <v>0</v>
      </c>
      <c r="AG268" s="87">
        <v>0</v>
      </c>
      <c r="AH268" s="87">
        <v>0</v>
      </c>
      <c r="AI268" s="76">
        <v>18</v>
      </c>
      <c r="AJ268" s="76">
        <v>0</v>
      </c>
      <c r="AK268" s="76">
        <v>0</v>
      </c>
      <c r="AL268" s="76">
        <v>0</v>
      </c>
      <c r="AM268" s="76">
        <v>0</v>
      </c>
      <c r="AN268" s="76">
        <v>0</v>
      </c>
      <c r="AO268" s="76">
        <v>0</v>
      </c>
      <c r="AP268" s="76">
        <v>0</v>
      </c>
      <c r="AQ268" s="76">
        <v>0</v>
      </c>
      <c r="AR268" s="76">
        <v>0</v>
      </c>
      <c r="AS268" s="76">
        <v>9445</v>
      </c>
      <c r="AT268" s="76">
        <v>0</v>
      </c>
      <c r="AU268" s="76">
        <v>0</v>
      </c>
      <c r="AV268" s="76">
        <v>0</v>
      </c>
      <c r="AW268" s="76">
        <v>0</v>
      </c>
      <c r="AX268" s="76">
        <v>0</v>
      </c>
      <c r="AY268" s="76">
        <v>0</v>
      </c>
      <c r="AZ268" s="76">
        <v>0</v>
      </c>
      <c r="BA268" s="76">
        <v>0</v>
      </c>
      <c r="BB268" s="76">
        <v>18</v>
      </c>
      <c r="BC268" s="76">
        <v>0</v>
      </c>
      <c r="BD268" s="76">
        <v>0</v>
      </c>
      <c r="BE268" s="76">
        <v>0</v>
      </c>
      <c r="BF268" s="76">
        <v>15</v>
      </c>
    </row>
    <row r="269" spans="1:58" s="74" customFormat="1" ht="26.25" customHeight="1">
      <c r="A269" s="143"/>
      <c r="B269" s="143"/>
      <c r="C269" s="142" t="s">
        <v>283</v>
      </c>
      <c r="D269" s="142"/>
      <c r="E269" s="118">
        <v>261</v>
      </c>
      <c r="F269" s="76">
        <v>0</v>
      </c>
      <c r="G269" s="76">
        <v>0</v>
      </c>
      <c r="H269" s="76">
        <v>0</v>
      </c>
      <c r="I269" s="76">
        <v>0</v>
      </c>
      <c r="J269" s="76">
        <v>0</v>
      </c>
      <c r="K269" s="76">
        <v>0</v>
      </c>
      <c r="L269" s="76">
        <v>0</v>
      </c>
      <c r="M269" s="76">
        <v>0</v>
      </c>
      <c r="N269" s="76">
        <v>0</v>
      </c>
      <c r="O269" s="76">
        <v>0</v>
      </c>
      <c r="P269" s="76">
        <v>0</v>
      </c>
      <c r="Q269" s="76">
        <v>0</v>
      </c>
      <c r="R269" s="76">
        <v>0</v>
      </c>
      <c r="S269" s="76">
        <v>0</v>
      </c>
      <c r="T269" s="76">
        <v>0</v>
      </c>
      <c r="U269" s="76">
        <v>0</v>
      </c>
      <c r="V269" s="76">
        <v>0</v>
      </c>
      <c r="W269" s="76">
        <v>0</v>
      </c>
      <c r="X269" s="76">
        <v>0</v>
      </c>
      <c r="Y269" s="76">
        <v>0</v>
      </c>
      <c r="Z269" s="76">
        <v>0</v>
      </c>
      <c r="AA269" s="76">
        <v>0</v>
      </c>
      <c r="AB269" s="76">
        <v>0</v>
      </c>
      <c r="AC269" s="76">
        <v>0</v>
      </c>
      <c r="AD269" s="87">
        <v>0</v>
      </c>
      <c r="AE269" s="87">
        <v>0</v>
      </c>
      <c r="AF269" s="87">
        <v>0</v>
      </c>
      <c r="AG269" s="87">
        <v>0</v>
      </c>
      <c r="AH269" s="87">
        <v>0</v>
      </c>
      <c r="AI269" s="76">
        <v>0</v>
      </c>
      <c r="AJ269" s="76">
        <v>0</v>
      </c>
      <c r="AK269" s="76">
        <v>0</v>
      </c>
      <c r="AL269" s="76">
        <v>0</v>
      </c>
      <c r="AM269" s="76">
        <v>0</v>
      </c>
      <c r="AN269" s="76">
        <v>0</v>
      </c>
      <c r="AO269" s="76">
        <v>0</v>
      </c>
      <c r="AP269" s="76">
        <v>0</v>
      </c>
      <c r="AQ269" s="76">
        <v>0</v>
      </c>
      <c r="AR269" s="76">
        <v>0</v>
      </c>
      <c r="AS269" s="76">
        <v>0</v>
      </c>
      <c r="AT269" s="76">
        <v>0</v>
      </c>
      <c r="AU269" s="76">
        <v>0</v>
      </c>
      <c r="AV269" s="76">
        <v>0</v>
      </c>
      <c r="AW269" s="76">
        <v>0</v>
      </c>
      <c r="AX269" s="76">
        <v>0</v>
      </c>
      <c r="AY269" s="76">
        <v>0</v>
      </c>
      <c r="AZ269" s="76">
        <v>0</v>
      </c>
      <c r="BA269" s="76">
        <v>0</v>
      </c>
      <c r="BB269" s="76">
        <v>0</v>
      </c>
      <c r="BC269" s="76">
        <v>0</v>
      </c>
      <c r="BD269" s="76">
        <v>0</v>
      </c>
      <c r="BE269" s="76">
        <v>0</v>
      </c>
      <c r="BF269" s="76">
        <v>0</v>
      </c>
    </row>
    <row r="270" spans="1:58" s="74" customFormat="1" ht="18.75" customHeight="1">
      <c r="A270" s="143"/>
      <c r="B270" s="143"/>
      <c r="C270" s="142" t="s">
        <v>256</v>
      </c>
      <c r="D270" s="142"/>
      <c r="E270" s="118">
        <v>262</v>
      </c>
      <c r="F270" s="76">
        <v>39</v>
      </c>
      <c r="G270" s="76">
        <v>5</v>
      </c>
      <c r="H270" s="76">
        <v>0</v>
      </c>
      <c r="I270" s="76">
        <v>0</v>
      </c>
      <c r="J270" s="76">
        <v>204</v>
      </c>
      <c r="K270" s="76">
        <v>0</v>
      </c>
      <c r="L270" s="76">
        <v>0</v>
      </c>
      <c r="M270" s="76">
        <v>0</v>
      </c>
      <c r="N270" s="76">
        <v>204</v>
      </c>
      <c r="O270" s="76">
        <v>0</v>
      </c>
      <c r="P270" s="76">
        <v>0</v>
      </c>
      <c r="Q270" s="76">
        <v>0</v>
      </c>
      <c r="R270" s="76">
        <v>0</v>
      </c>
      <c r="S270" s="76">
        <v>234</v>
      </c>
      <c r="T270" s="76">
        <v>0</v>
      </c>
      <c r="U270" s="76">
        <v>200</v>
      </c>
      <c r="V270" s="76">
        <v>34</v>
      </c>
      <c r="W270" s="76">
        <v>0</v>
      </c>
      <c r="X270" s="76">
        <v>0</v>
      </c>
      <c r="Y270" s="76">
        <v>0</v>
      </c>
      <c r="Z270" s="76">
        <v>0</v>
      </c>
      <c r="AA270" s="76">
        <v>0</v>
      </c>
      <c r="AB270" s="76">
        <v>1</v>
      </c>
      <c r="AC270" s="76">
        <v>11</v>
      </c>
      <c r="AD270" s="87">
        <v>0</v>
      </c>
      <c r="AE270" s="87">
        <v>5</v>
      </c>
      <c r="AF270" s="87">
        <v>6</v>
      </c>
      <c r="AG270" s="87">
        <v>0</v>
      </c>
      <c r="AH270" s="87">
        <v>2</v>
      </c>
      <c r="AI270" s="76">
        <v>248</v>
      </c>
      <c r="AJ270" s="76">
        <v>0</v>
      </c>
      <c r="AK270" s="76">
        <v>0</v>
      </c>
      <c r="AL270" s="76">
        <v>0</v>
      </c>
      <c r="AM270" s="76">
        <v>0</v>
      </c>
      <c r="AN270" s="76">
        <v>0</v>
      </c>
      <c r="AO270" s="76">
        <v>5</v>
      </c>
      <c r="AP270" s="76">
        <v>0</v>
      </c>
      <c r="AQ270" s="76">
        <v>5</v>
      </c>
      <c r="AR270" s="76">
        <v>103</v>
      </c>
      <c r="AS270" s="76">
        <v>1455321.4</v>
      </c>
      <c r="AT270" s="76">
        <v>0</v>
      </c>
      <c r="AU270" s="76">
        <v>0</v>
      </c>
      <c r="AV270" s="76">
        <v>0</v>
      </c>
      <c r="AW270" s="76">
        <v>0</v>
      </c>
      <c r="AX270" s="76">
        <v>0</v>
      </c>
      <c r="AY270" s="76">
        <v>0</v>
      </c>
      <c r="AZ270" s="76">
        <v>0</v>
      </c>
      <c r="BA270" s="76">
        <v>0</v>
      </c>
      <c r="BB270" s="76">
        <v>247</v>
      </c>
      <c r="BC270" s="76">
        <v>0</v>
      </c>
      <c r="BD270" s="76">
        <v>5</v>
      </c>
      <c r="BE270" s="76">
        <v>214</v>
      </c>
      <c r="BF270" s="76">
        <v>133</v>
      </c>
    </row>
    <row r="271" spans="1:58" s="74" customFormat="1" ht="12">
      <c r="A271" s="143"/>
      <c r="B271" s="143"/>
      <c r="C271" s="142" t="s">
        <v>252</v>
      </c>
      <c r="D271" s="142"/>
      <c r="E271" s="118">
        <v>263</v>
      </c>
      <c r="F271" s="76">
        <v>2</v>
      </c>
      <c r="G271" s="76">
        <v>0</v>
      </c>
      <c r="H271" s="76">
        <v>0</v>
      </c>
      <c r="I271" s="76">
        <v>0</v>
      </c>
      <c r="J271" s="76">
        <v>9</v>
      </c>
      <c r="K271" s="76">
        <v>0</v>
      </c>
      <c r="L271" s="76">
        <v>0</v>
      </c>
      <c r="M271" s="76">
        <v>0</v>
      </c>
      <c r="N271" s="76">
        <v>9</v>
      </c>
      <c r="O271" s="76">
        <v>0</v>
      </c>
      <c r="P271" s="76">
        <v>0</v>
      </c>
      <c r="Q271" s="76">
        <v>0</v>
      </c>
      <c r="R271" s="76">
        <v>0</v>
      </c>
      <c r="S271" s="76">
        <v>11</v>
      </c>
      <c r="T271" s="76">
        <v>0</v>
      </c>
      <c r="U271" s="76">
        <v>8</v>
      </c>
      <c r="V271" s="76">
        <v>3</v>
      </c>
      <c r="W271" s="76">
        <v>0</v>
      </c>
      <c r="X271" s="76">
        <v>0</v>
      </c>
      <c r="Y271" s="76">
        <v>0</v>
      </c>
      <c r="Z271" s="76">
        <v>0</v>
      </c>
      <c r="AA271" s="76">
        <v>0</v>
      </c>
      <c r="AB271" s="76">
        <v>0</v>
      </c>
      <c r="AC271" s="76">
        <v>0</v>
      </c>
      <c r="AD271" s="87">
        <v>0</v>
      </c>
      <c r="AE271" s="87">
        <v>0</v>
      </c>
      <c r="AF271" s="87">
        <v>0</v>
      </c>
      <c r="AG271" s="87">
        <v>0</v>
      </c>
      <c r="AH271" s="87">
        <v>0</v>
      </c>
      <c r="AI271" s="76">
        <v>11</v>
      </c>
      <c r="AJ271" s="76">
        <v>0</v>
      </c>
      <c r="AK271" s="76">
        <v>0</v>
      </c>
      <c r="AL271" s="76">
        <v>0</v>
      </c>
      <c r="AM271" s="76">
        <v>0</v>
      </c>
      <c r="AN271" s="76">
        <v>0</v>
      </c>
      <c r="AO271" s="76">
        <v>0</v>
      </c>
      <c r="AP271" s="76">
        <v>0</v>
      </c>
      <c r="AQ271" s="76">
        <v>0</v>
      </c>
      <c r="AR271" s="76">
        <v>10</v>
      </c>
      <c r="AS271" s="76">
        <v>1420087</v>
      </c>
      <c r="AT271" s="76">
        <v>0</v>
      </c>
      <c r="AU271" s="76">
        <v>0</v>
      </c>
      <c r="AV271" s="76">
        <v>0</v>
      </c>
      <c r="AW271" s="76">
        <v>0</v>
      </c>
      <c r="AX271" s="76">
        <v>0</v>
      </c>
      <c r="AY271" s="76">
        <v>0</v>
      </c>
      <c r="AZ271" s="76">
        <v>0</v>
      </c>
      <c r="BA271" s="76">
        <v>0</v>
      </c>
      <c r="BB271" s="76">
        <v>10</v>
      </c>
      <c r="BC271" s="76">
        <v>0</v>
      </c>
      <c r="BD271" s="76">
        <v>0</v>
      </c>
      <c r="BE271" s="76">
        <v>0</v>
      </c>
      <c r="BF271" s="76">
        <v>0</v>
      </c>
    </row>
    <row r="272" spans="5:34" s="74" customFormat="1" ht="12">
      <c r="E272" s="120"/>
      <c r="AD272" s="121"/>
      <c r="AE272" s="121"/>
      <c r="AF272" s="121"/>
      <c r="AG272" s="121"/>
      <c r="AH272" s="121"/>
    </row>
    <row r="273" spans="5:34" s="74" customFormat="1" ht="12">
      <c r="E273" s="120"/>
      <c r="AD273" s="121"/>
      <c r="AE273" s="121"/>
      <c r="AF273" s="121"/>
      <c r="AG273" s="121"/>
      <c r="AH273" s="121"/>
    </row>
    <row r="274" spans="5:34" s="74" customFormat="1" ht="12">
      <c r="E274" s="120"/>
      <c r="AD274" s="121"/>
      <c r="AE274" s="121"/>
      <c r="AF274" s="121"/>
      <c r="AG274" s="121"/>
      <c r="AH274" s="121"/>
    </row>
    <row r="275" spans="5:34" s="74" customFormat="1" ht="12">
      <c r="E275" s="120"/>
      <c r="AD275" s="121"/>
      <c r="AE275" s="121"/>
      <c r="AF275" s="121"/>
      <c r="AG275" s="121"/>
      <c r="AH275" s="121"/>
    </row>
    <row r="276" spans="5:34" s="74" customFormat="1" ht="12">
      <c r="E276" s="120"/>
      <c r="AD276" s="121"/>
      <c r="AE276" s="121"/>
      <c r="AF276" s="121"/>
      <c r="AG276" s="121"/>
      <c r="AH276" s="121"/>
    </row>
    <row r="277" spans="5:34" s="74" customFormat="1" ht="12">
      <c r="E277" s="120"/>
      <c r="AD277" s="121"/>
      <c r="AE277" s="121"/>
      <c r="AF277" s="121"/>
      <c r="AG277" s="121"/>
      <c r="AH277" s="121"/>
    </row>
  </sheetData>
  <sheetProtection/>
  <mergeCells count="339">
    <mergeCell ref="B210:D210"/>
    <mergeCell ref="B209:D209"/>
    <mergeCell ref="B206:D206"/>
    <mergeCell ref="BF6:BF7"/>
    <mergeCell ref="BA5:BA7"/>
    <mergeCell ref="AZ5:AZ7"/>
    <mergeCell ref="AY5:AY7"/>
    <mergeCell ref="BD4:BF5"/>
    <mergeCell ref="BD6:BD7"/>
    <mergeCell ref="B253:D253"/>
    <mergeCell ref="B254:D254"/>
    <mergeCell ref="B241:D241"/>
    <mergeCell ref="B205:D205"/>
    <mergeCell ref="B208:D208"/>
    <mergeCell ref="C212:D212"/>
    <mergeCell ref="B211:D211"/>
    <mergeCell ref="B201:D201"/>
    <mergeCell ref="B240:D240"/>
    <mergeCell ref="B244:D244"/>
    <mergeCell ref="B245:D245"/>
    <mergeCell ref="B239:D239"/>
    <mergeCell ref="B247:D247"/>
    <mergeCell ref="B242:D242"/>
    <mergeCell ref="B243:D243"/>
    <mergeCell ref="B230:D230"/>
    <mergeCell ref="B221:D221"/>
    <mergeCell ref="B225:D225"/>
    <mergeCell ref="C226:D226"/>
    <mergeCell ref="B263:D263"/>
    <mergeCell ref="B259:D259"/>
    <mergeCell ref="B260:D260"/>
    <mergeCell ref="B261:D261"/>
    <mergeCell ref="B262:D262"/>
    <mergeCell ref="A258:D258"/>
    <mergeCell ref="B265:D265"/>
    <mergeCell ref="C271:D271"/>
    <mergeCell ref="C266:D266"/>
    <mergeCell ref="B266:B271"/>
    <mergeCell ref="C268:D268"/>
    <mergeCell ref="C269:D269"/>
    <mergeCell ref="C270:D270"/>
    <mergeCell ref="C267:D267"/>
    <mergeCell ref="A259:A271"/>
    <mergeCell ref="A232:A237"/>
    <mergeCell ref="A238:D238"/>
    <mergeCell ref="B235:D235"/>
    <mergeCell ref="B237:D237"/>
    <mergeCell ref="B236:D236"/>
    <mergeCell ref="B232:D232"/>
    <mergeCell ref="B233:D233"/>
    <mergeCell ref="B234:D234"/>
    <mergeCell ref="A239:A257"/>
    <mergeCell ref="B250:D250"/>
    <mergeCell ref="B251:D251"/>
    <mergeCell ref="B252:D252"/>
    <mergeCell ref="B246:D246"/>
    <mergeCell ref="B248:D248"/>
    <mergeCell ref="B256:D256"/>
    <mergeCell ref="B249:C249"/>
    <mergeCell ref="B255:D255"/>
    <mergeCell ref="B257:D257"/>
    <mergeCell ref="B264:D264"/>
    <mergeCell ref="A231:D231"/>
    <mergeCell ref="A187:A226"/>
    <mergeCell ref="A227:D227"/>
    <mergeCell ref="A228:D228"/>
    <mergeCell ref="A229:D229"/>
    <mergeCell ref="B187:D187"/>
    <mergeCell ref="C188:D188"/>
    <mergeCell ref="C189:D189"/>
    <mergeCell ref="C213:D213"/>
    <mergeCell ref="B204:D204"/>
    <mergeCell ref="C190:D190"/>
    <mergeCell ref="C191:D191"/>
    <mergeCell ref="B200:D200"/>
    <mergeCell ref="B188:B196"/>
    <mergeCell ref="C196:D196"/>
    <mergeCell ref="C195:D195"/>
    <mergeCell ref="B202:D202"/>
    <mergeCell ref="A166:A186"/>
    <mergeCell ref="C172:C174"/>
    <mergeCell ref="C176:C178"/>
    <mergeCell ref="C182:D182"/>
    <mergeCell ref="B169:B182"/>
    <mergeCell ref="B183:D183"/>
    <mergeCell ref="C184:D184"/>
    <mergeCell ref="C179:D179"/>
    <mergeCell ref="C180:C181"/>
    <mergeCell ref="C175:D175"/>
    <mergeCell ref="C115:D115"/>
    <mergeCell ref="B167:D167"/>
    <mergeCell ref="C124:D124"/>
    <mergeCell ref="B150:B152"/>
    <mergeCell ref="C148:D148"/>
    <mergeCell ref="B149:D149"/>
    <mergeCell ref="B159:D159"/>
    <mergeCell ref="C117:D117"/>
    <mergeCell ref="C129:C130"/>
    <mergeCell ref="C144:D144"/>
    <mergeCell ref="B143:B145"/>
    <mergeCell ref="B166:D166"/>
    <mergeCell ref="C152:D152"/>
    <mergeCell ref="B119:D119"/>
    <mergeCell ref="C150:D150"/>
    <mergeCell ref="B142:D142"/>
    <mergeCell ref="C120:D120"/>
    <mergeCell ref="B126:D126"/>
    <mergeCell ref="B122:D122"/>
    <mergeCell ref="C138:D138"/>
    <mergeCell ref="B154:D154"/>
    <mergeCell ref="B163:D163"/>
    <mergeCell ref="B156:D156"/>
    <mergeCell ref="B157:D157"/>
    <mergeCell ref="B158:D158"/>
    <mergeCell ref="C162:D162"/>
    <mergeCell ref="B161:B162"/>
    <mergeCell ref="B155:D155"/>
    <mergeCell ref="B199:D199"/>
    <mergeCell ref="C186:D186"/>
    <mergeCell ref="B168:D168"/>
    <mergeCell ref="C171:D171"/>
    <mergeCell ref="B216:D216"/>
    <mergeCell ref="B218:D218"/>
    <mergeCell ref="B215:D215"/>
    <mergeCell ref="B217:D217"/>
    <mergeCell ref="B224:D224"/>
    <mergeCell ref="B220:D220"/>
    <mergeCell ref="B219:D219"/>
    <mergeCell ref="B223:D223"/>
    <mergeCell ref="B222:D222"/>
    <mergeCell ref="B121:D121"/>
    <mergeCell ref="C127:D127"/>
    <mergeCell ref="B109:D109"/>
    <mergeCell ref="F4:F7"/>
    <mergeCell ref="B12:D12"/>
    <mergeCell ref="B23:D23"/>
    <mergeCell ref="C50:D50"/>
    <mergeCell ref="C38:D38"/>
    <mergeCell ref="C39:D39"/>
    <mergeCell ref="C40:D40"/>
    <mergeCell ref="C107:D107"/>
    <mergeCell ref="C108:D108"/>
    <mergeCell ref="O4:O7"/>
    <mergeCell ref="B110:D110"/>
    <mergeCell ref="B106:D106"/>
    <mergeCell ref="A8:D8"/>
    <mergeCell ref="B25:D25"/>
    <mergeCell ref="B17:D17"/>
    <mergeCell ref="B18:D18"/>
    <mergeCell ref="A28:A165"/>
    <mergeCell ref="C143:D143"/>
    <mergeCell ref="C151:D151"/>
    <mergeCell ref="C36:D36"/>
    <mergeCell ref="B125:D125"/>
    <mergeCell ref="B123:D123"/>
    <mergeCell ref="B113:D113"/>
    <mergeCell ref="B111:D111"/>
    <mergeCell ref="C116:D116"/>
    <mergeCell ref="C114:D114"/>
    <mergeCell ref="C44:D44"/>
    <mergeCell ref="C112:D112"/>
    <mergeCell ref="B107:B108"/>
    <mergeCell ref="P5:P7"/>
    <mergeCell ref="S5:S7"/>
    <mergeCell ref="B26:D26"/>
    <mergeCell ref="B24:D24"/>
    <mergeCell ref="C73:D73"/>
    <mergeCell ref="B13:D13"/>
    <mergeCell ref="B14:D14"/>
    <mergeCell ref="B15:D15"/>
    <mergeCell ref="L5:L7"/>
    <mergeCell ref="K4:N4"/>
    <mergeCell ref="I4:I7"/>
    <mergeCell ref="Q5:Q7"/>
    <mergeCell ref="AP6:AP7"/>
    <mergeCell ref="X5:Y5"/>
    <mergeCell ref="X6:X7"/>
    <mergeCell ref="W5:W7"/>
    <mergeCell ref="AN4:AN7"/>
    <mergeCell ref="AM5:AM7"/>
    <mergeCell ref="AL4:AL7"/>
    <mergeCell ref="AE5:AE7"/>
    <mergeCell ref="AD4:AG4"/>
    <mergeCell ref="AH4:AH7"/>
    <mergeCell ref="U6:U7"/>
    <mergeCell ref="AJ4:AJ7"/>
    <mergeCell ref="U5:V5"/>
    <mergeCell ref="Y6:Y7"/>
    <mergeCell ref="AC4:AC7"/>
    <mergeCell ref="AD5:AD7"/>
    <mergeCell ref="AF5:AF7"/>
    <mergeCell ref="AR5:AR7"/>
    <mergeCell ref="AS5:AS7"/>
    <mergeCell ref="AT5:AT7"/>
    <mergeCell ref="AU5:AU7"/>
    <mergeCell ref="AX5:AX7"/>
    <mergeCell ref="BB4:BB7"/>
    <mergeCell ref="BC4:BC7"/>
    <mergeCell ref="BE6:BE7"/>
    <mergeCell ref="AO4:BA4"/>
    <mergeCell ref="AP5:AQ5"/>
    <mergeCell ref="AV5:AV7"/>
    <mergeCell ref="AW5:AW7"/>
    <mergeCell ref="AO5:AO7"/>
    <mergeCell ref="AQ6:AQ7"/>
    <mergeCell ref="T1:X1"/>
    <mergeCell ref="U2:X2"/>
    <mergeCell ref="AK4:AK7"/>
    <mergeCell ref="Q4:Y4"/>
    <mergeCell ref="AG5:AG7"/>
    <mergeCell ref="AB4:AB7"/>
    <mergeCell ref="AI4:AI7"/>
    <mergeCell ref="V6:V7"/>
    <mergeCell ref="AA4:AA7"/>
    <mergeCell ref="Z4:Z7"/>
    <mergeCell ref="A2:E2"/>
    <mergeCell ref="A3:E3"/>
    <mergeCell ref="A4:D7"/>
    <mergeCell ref="E4:E7"/>
    <mergeCell ref="C161:D161"/>
    <mergeCell ref="T5:T7"/>
    <mergeCell ref="J4:J7"/>
    <mergeCell ref="M5:M7"/>
    <mergeCell ref="R6:R7"/>
    <mergeCell ref="G4:G7"/>
    <mergeCell ref="B52:D52"/>
    <mergeCell ref="H4:H7"/>
    <mergeCell ref="K5:K7"/>
    <mergeCell ref="N5:N7"/>
    <mergeCell ref="B153:D153"/>
    <mergeCell ref="B146:D146"/>
    <mergeCell ref="C147:D147"/>
    <mergeCell ref="B147:B148"/>
    <mergeCell ref="A9:A27"/>
    <mergeCell ref="C47:D47"/>
    <mergeCell ref="C49:D49"/>
    <mergeCell ref="B9:D9"/>
    <mergeCell ref="B10:D10"/>
    <mergeCell ref="B11:D11"/>
    <mergeCell ref="B19:D19"/>
    <mergeCell ref="B28:D28"/>
    <mergeCell ref="B20:D20"/>
    <mergeCell ref="B16:D16"/>
    <mergeCell ref="B22:D22"/>
    <mergeCell ref="B21:D21"/>
    <mergeCell ref="B33:D33"/>
    <mergeCell ref="C30:D30"/>
    <mergeCell ref="C32:D32"/>
    <mergeCell ref="B27:D27"/>
    <mergeCell ref="B29:B32"/>
    <mergeCell ref="C34:D34"/>
    <mergeCell ref="C31:D31"/>
    <mergeCell ref="C29:D29"/>
    <mergeCell ref="B34:B50"/>
    <mergeCell ref="C41:D41"/>
    <mergeCell ref="C42:D42"/>
    <mergeCell ref="C43:D43"/>
    <mergeCell ref="C37:D37"/>
    <mergeCell ref="C45:D45"/>
    <mergeCell ref="C46:D46"/>
    <mergeCell ref="C103:D103"/>
    <mergeCell ref="C72:D72"/>
    <mergeCell ref="B102:B104"/>
    <mergeCell ref="C86:D86"/>
    <mergeCell ref="C102:D102"/>
    <mergeCell ref="C76:D76"/>
    <mergeCell ref="C77:C78"/>
    <mergeCell ref="C92:D92"/>
    <mergeCell ref="C93:D93"/>
    <mergeCell ref="C81:D81"/>
    <mergeCell ref="C104:D104"/>
    <mergeCell ref="C75:D75"/>
    <mergeCell ref="C80:D80"/>
    <mergeCell ref="B101:D101"/>
    <mergeCell ref="C82:C83"/>
    <mergeCell ref="C84:D84"/>
    <mergeCell ref="C79:D79"/>
    <mergeCell ref="C100:D100"/>
    <mergeCell ref="C94:D94"/>
    <mergeCell ref="B75:B100"/>
    <mergeCell ref="C57:D57"/>
    <mergeCell ref="C58:D58"/>
    <mergeCell ref="C59:D59"/>
    <mergeCell ref="C90:D90"/>
    <mergeCell ref="B70:D70"/>
    <mergeCell ref="C71:D71"/>
    <mergeCell ref="B61:D61"/>
    <mergeCell ref="C62:D62"/>
    <mergeCell ref="C63:D63"/>
    <mergeCell ref="C69:D69"/>
    <mergeCell ref="C67:D67"/>
    <mergeCell ref="C68:D68"/>
    <mergeCell ref="C60:D60"/>
    <mergeCell ref="C95:D95"/>
    <mergeCell ref="C88:D88"/>
    <mergeCell ref="C89:D89"/>
    <mergeCell ref="C91:D91"/>
    <mergeCell ref="B74:D74"/>
    <mergeCell ref="B71:B73"/>
    <mergeCell ref="B51:D51"/>
    <mergeCell ref="C53:D53"/>
    <mergeCell ref="C54:D54"/>
    <mergeCell ref="C65:D65"/>
    <mergeCell ref="B53:B60"/>
    <mergeCell ref="C55:D55"/>
    <mergeCell ref="B62:B69"/>
    <mergeCell ref="C64:D64"/>
    <mergeCell ref="C56:D56"/>
    <mergeCell ref="C66:D66"/>
    <mergeCell ref="B105:D105"/>
    <mergeCell ref="B212:B214"/>
    <mergeCell ref="C214:D214"/>
    <mergeCell ref="C96:D96"/>
    <mergeCell ref="C97:D97"/>
    <mergeCell ref="C98:D98"/>
    <mergeCell ref="B160:D160"/>
    <mergeCell ref="B207:D207"/>
    <mergeCell ref="C118:D118"/>
    <mergeCell ref="B114:B118"/>
    <mergeCell ref="C145:D145"/>
    <mergeCell ref="B127:B136"/>
    <mergeCell ref="C132:C136"/>
    <mergeCell ref="B140:B141"/>
    <mergeCell ref="C131:D131"/>
    <mergeCell ref="C141:D141"/>
    <mergeCell ref="C128:D128"/>
    <mergeCell ref="B139:D139"/>
    <mergeCell ref="B137:D137"/>
    <mergeCell ref="C140:D140"/>
    <mergeCell ref="B164:D164"/>
    <mergeCell ref="C169:D169"/>
    <mergeCell ref="B203:D203"/>
    <mergeCell ref="B197:D197"/>
    <mergeCell ref="C198:D198"/>
    <mergeCell ref="C192:D192"/>
    <mergeCell ref="C193:D193"/>
    <mergeCell ref="C194:D194"/>
    <mergeCell ref="C165:D165"/>
    <mergeCell ref="B185:D185"/>
  </mergeCells>
  <printOptions/>
  <pageMargins left="0.3937007874015748" right="0.3937007874015748" top="0.3937007874015748" bottom="0.3937007874015748" header="0" footer="0"/>
  <pageSetup horizontalDpi="600" verticalDpi="600" orientation="landscape" paperSize="9" scale="74" r:id="rId1"/>
  <headerFooter alignWithMargins="0">
    <oddFooter>&amp;R&amp;"Times New Roman,"&amp;8&amp;P из &amp;N</oddFooter>
  </headerFooter>
  <rowBreaks count="1" manualBreakCount="1">
    <brk id="243" max="56" man="1"/>
  </rowBreaks>
</worksheet>
</file>

<file path=xl/worksheets/sheet2.xml><?xml version="1.0" encoding="utf-8"?>
<worksheet xmlns="http://schemas.openxmlformats.org/spreadsheetml/2006/main" xmlns:r="http://schemas.openxmlformats.org/officeDocument/2006/relationships">
  <dimension ref="F1:AD17"/>
  <sheetViews>
    <sheetView zoomScalePageLayoutView="0" workbookViewId="0" topLeftCell="F1">
      <selection activeCell="H13" sqref="H13:Q17"/>
    </sheetView>
  </sheetViews>
  <sheetFormatPr defaultColWidth="9.00390625" defaultRowHeight="12.75"/>
  <cols>
    <col min="1" max="5" width="0.2421875" style="53" hidden="1" customWidth="1"/>
    <col min="6" max="6" width="26.875" style="49" customWidth="1"/>
    <col min="7" max="7" width="3.375" style="53" customWidth="1"/>
    <col min="8" max="8" width="14.875" style="53" customWidth="1"/>
    <col min="9" max="17" width="13.25390625" style="53" customWidth="1"/>
    <col min="18" max="18" width="8.375" style="53" customWidth="1"/>
    <col min="19" max="16384" width="9.125" style="53" customWidth="1"/>
  </cols>
  <sheetData>
    <row r="1" spans="6:22" s="47" customFormat="1" ht="35.25" customHeight="1">
      <c r="F1" s="154" t="s">
        <v>226</v>
      </c>
      <c r="G1" s="154"/>
      <c r="H1" s="154"/>
      <c r="I1" s="154"/>
      <c r="J1" s="154"/>
      <c r="O1" s="181"/>
      <c r="P1" s="182"/>
      <c r="Q1" s="182"/>
      <c r="V1" s="48"/>
    </row>
    <row r="2" spans="15:30" s="49" customFormat="1" ht="11.25">
      <c r="O2" s="183"/>
      <c r="P2" s="184"/>
      <c r="Q2" s="184"/>
      <c r="AD2" s="50"/>
    </row>
    <row r="3" s="52" customFormat="1" ht="13.5" customHeight="1">
      <c r="F3" s="51" t="s">
        <v>286</v>
      </c>
    </row>
    <row r="4" ht="0.75" customHeight="1" hidden="1"/>
    <row r="5" ht="0.75" customHeight="1" hidden="1"/>
    <row r="6" ht="0.75" customHeight="1" hidden="1">
      <c r="I6" s="54"/>
    </row>
    <row r="7" ht="0.75" customHeight="1" hidden="1"/>
    <row r="8" spans="15:17" ht="12" customHeight="1">
      <c r="O8" s="129"/>
      <c r="P8" s="129"/>
      <c r="Q8" s="129"/>
    </row>
    <row r="9" spans="6:17" ht="17.25" customHeight="1">
      <c r="F9" s="185" t="s">
        <v>10</v>
      </c>
      <c r="G9" s="185" t="s">
        <v>9</v>
      </c>
      <c r="H9" s="185" t="s">
        <v>293</v>
      </c>
      <c r="I9" s="185" t="s">
        <v>11</v>
      </c>
      <c r="J9" s="193" t="s">
        <v>284</v>
      </c>
      <c r="K9" s="190" t="s">
        <v>12</v>
      </c>
      <c r="L9" s="191"/>
      <c r="M9" s="185" t="s">
        <v>264</v>
      </c>
      <c r="N9" s="185" t="s">
        <v>258</v>
      </c>
      <c r="O9" s="188" t="s">
        <v>13</v>
      </c>
      <c r="P9" s="188"/>
      <c r="Q9" s="188"/>
    </row>
    <row r="10" spans="6:17" ht="17.25" customHeight="1">
      <c r="F10" s="186"/>
      <c r="G10" s="186"/>
      <c r="H10" s="186"/>
      <c r="I10" s="186"/>
      <c r="J10" s="194"/>
      <c r="K10" s="189" t="s">
        <v>14</v>
      </c>
      <c r="L10" s="189" t="s">
        <v>285</v>
      </c>
      <c r="M10" s="186"/>
      <c r="N10" s="186"/>
      <c r="O10" s="189" t="s">
        <v>15</v>
      </c>
      <c r="P10" s="55" t="s">
        <v>12</v>
      </c>
      <c r="Q10" s="185" t="s">
        <v>16</v>
      </c>
    </row>
    <row r="11" spans="6:17" ht="78.75" customHeight="1">
      <c r="F11" s="187"/>
      <c r="G11" s="187"/>
      <c r="H11" s="187"/>
      <c r="I11" s="187"/>
      <c r="J11" s="195"/>
      <c r="K11" s="192"/>
      <c r="L11" s="192"/>
      <c r="M11" s="187"/>
      <c r="N11" s="187"/>
      <c r="O11" s="189"/>
      <c r="P11" s="45" t="s">
        <v>259</v>
      </c>
      <c r="Q11" s="187"/>
    </row>
    <row r="12" spans="6:17" ht="11.25">
      <c r="F12" s="56"/>
      <c r="G12" s="46"/>
      <c r="H12" s="46">
        <v>1</v>
      </c>
      <c r="I12" s="46">
        <v>2</v>
      </c>
      <c r="J12" s="46">
        <v>3</v>
      </c>
      <c r="K12" s="45">
        <v>4</v>
      </c>
      <c r="L12" s="45">
        <v>5</v>
      </c>
      <c r="M12" s="46">
        <v>6</v>
      </c>
      <c r="N12" s="46">
        <v>7</v>
      </c>
      <c r="O12" s="46">
        <v>8</v>
      </c>
      <c r="P12" s="46">
        <v>9</v>
      </c>
      <c r="Q12" s="45">
        <v>10</v>
      </c>
    </row>
    <row r="13" spans="6:17" ht="26.25" customHeight="1">
      <c r="F13" s="57" t="s">
        <v>17</v>
      </c>
      <c r="G13" s="45">
        <v>1</v>
      </c>
      <c r="H13" s="58">
        <v>8777</v>
      </c>
      <c r="I13" s="58">
        <v>7153362.809</v>
      </c>
      <c r="J13" s="58">
        <v>190113.88</v>
      </c>
      <c r="K13" s="58">
        <v>174997.981</v>
      </c>
      <c r="L13" s="58">
        <v>15926.528</v>
      </c>
      <c r="M13" s="58">
        <v>15926.528</v>
      </c>
      <c r="N13" s="58">
        <v>810.631</v>
      </c>
      <c r="O13" s="58">
        <v>30.006</v>
      </c>
      <c r="P13" s="58">
        <v>30.006</v>
      </c>
      <c r="Q13" s="58">
        <v>15896.522</v>
      </c>
    </row>
    <row r="14" spans="6:17" ht="27" customHeight="1">
      <c r="F14" s="57" t="s">
        <v>18</v>
      </c>
      <c r="G14" s="45">
        <v>2</v>
      </c>
      <c r="H14" s="58">
        <v>1645</v>
      </c>
      <c r="I14" s="58">
        <v>104487.175</v>
      </c>
      <c r="J14" s="58">
        <v>7032.737</v>
      </c>
      <c r="K14" s="58">
        <v>3448.58</v>
      </c>
      <c r="L14" s="58">
        <v>3944.283</v>
      </c>
      <c r="M14" s="58">
        <v>3944.283</v>
      </c>
      <c r="N14" s="58">
        <v>360.125</v>
      </c>
      <c r="O14" s="58">
        <v>11.268</v>
      </c>
      <c r="P14" s="58">
        <v>11.268</v>
      </c>
      <c r="Q14" s="58">
        <v>3933.015</v>
      </c>
    </row>
    <row r="15" spans="6:17" ht="24.75" customHeight="1">
      <c r="F15" s="57" t="s">
        <v>19</v>
      </c>
      <c r="G15" s="45">
        <v>3</v>
      </c>
      <c r="H15" s="58">
        <v>0</v>
      </c>
      <c r="I15" s="58">
        <v>0</v>
      </c>
      <c r="J15" s="58">
        <v>0</v>
      </c>
      <c r="K15" s="58">
        <v>0</v>
      </c>
      <c r="L15" s="58">
        <v>0</v>
      </c>
      <c r="M15" s="58">
        <v>0</v>
      </c>
      <c r="N15" s="58">
        <v>0</v>
      </c>
      <c r="O15" s="58">
        <v>0</v>
      </c>
      <c r="P15" s="58">
        <v>0</v>
      </c>
      <c r="Q15" s="58">
        <v>0</v>
      </c>
    </row>
    <row r="16" spans="6:17" ht="19.5" customHeight="1">
      <c r="F16" s="59" t="s">
        <v>20</v>
      </c>
      <c r="G16" s="55">
        <v>4</v>
      </c>
      <c r="H16" s="58">
        <v>3273</v>
      </c>
      <c r="I16" s="58">
        <v>82795.079</v>
      </c>
      <c r="J16" s="58">
        <v>2558.217</v>
      </c>
      <c r="K16" s="58">
        <v>2459.098</v>
      </c>
      <c r="L16" s="58">
        <v>101.323</v>
      </c>
      <c r="M16" s="58">
        <v>101.323</v>
      </c>
      <c r="N16" s="58">
        <v>2.2</v>
      </c>
      <c r="O16" s="58">
        <v>0</v>
      </c>
      <c r="P16" s="58">
        <v>0</v>
      </c>
      <c r="Q16" s="58">
        <v>101.323</v>
      </c>
    </row>
    <row r="17" spans="6:17" ht="19.5" customHeight="1">
      <c r="F17" s="59" t="s">
        <v>21</v>
      </c>
      <c r="G17" s="55">
        <v>5</v>
      </c>
      <c r="H17" s="58">
        <v>13695</v>
      </c>
      <c r="I17" s="58">
        <v>7340645.063</v>
      </c>
      <c r="J17" s="58">
        <v>199704.834</v>
      </c>
      <c r="K17" s="58">
        <v>180905.659</v>
      </c>
      <c r="L17" s="58">
        <v>19972.134</v>
      </c>
      <c r="M17" s="58">
        <v>19972.134</v>
      </c>
      <c r="N17" s="58">
        <v>1172.956</v>
      </c>
      <c r="O17" s="58">
        <v>41.274</v>
      </c>
      <c r="P17" s="58">
        <v>41.274</v>
      </c>
      <c r="Q17" s="58">
        <v>19930.86</v>
      </c>
    </row>
  </sheetData>
  <sheetProtection/>
  <mergeCells count="16">
    <mergeCell ref="K9:L9"/>
    <mergeCell ref="F1:J1"/>
    <mergeCell ref="M9:M11"/>
    <mergeCell ref="K10:K11"/>
    <mergeCell ref="L10:L11"/>
    <mergeCell ref="F9:F11"/>
    <mergeCell ref="H9:H11"/>
    <mergeCell ref="I9:I11"/>
    <mergeCell ref="J9:J11"/>
    <mergeCell ref="G9:G11"/>
    <mergeCell ref="O1:Q1"/>
    <mergeCell ref="O2:Q2"/>
    <mergeCell ref="N9:N11"/>
    <mergeCell ref="O9:Q9"/>
    <mergeCell ref="O10:O11"/>
    <mergeCell ref="Q10:Q11"/>
  </mergeCells>
  <printOptions/>
  <pageMargins left="0.3937007874015748" right="0.1968503937007874" top="0.7874015748031497" bottom="0.2755905511811024" header="0.1968503937007874" footer="0.1968503937007874"/>
  <pageSetup horizontalDpi="600" verticalDpi="600" orientation="landscape" paperSize="9" scale="80" r:id="rId2"/>
  <headerFooter alignWithMargins="0">
    <oddFooter>&amp;R&amp;"Times New Roman,"&amp;8&amp;P из &amp;N</oddFooter>
  </headerFooter>
  <drawing r:id="rId1"/>
</worksheet>
</file>

<file path=xl/worksheets/sheet3.xml><?xml version="1.0" encoding="utf-8"?>
<worksheet xmlns="http://schemas.openxmlformats.org/spreadsheetml/2006/main" xmlns:r="http://schemas.openxmlformats.org/officeDocument/2006/relationships">
  <dimension ref="H1:S12"/>
  <sheetViews>
    <sheetView zoomScaleSheetLayoutView="100" zoomScalePageLayoutView="0" workbookViewId="0" topLeftCell="G1">
      <selection activeCell="I42" sqref="I42"/>
    </sheetView>
  </sheetViews>
  <sheetFormatPr defaultColWidth="9.00390625" defaultRowHeight="12.75"/>
  <cols>
    <col min="1" max="2" width="0" style="7" hidden="1" customWidth="1"/>
    <col min="3" max="4" width="9.125" style="7" hidden="1" customWidth="1"/>
    <col min="5" max="6" width="6.125" style="7" hidden="1" customWidth="1"/>
    <col min="7" max="7" width="0.12890625" style="7" customWidth="1"/>
    <col min="8" max="8" width="23.00390625" style="7" customWidth="1"/>
    <col min="9" max="9" width="20.375" style="7" customWidth="1"/>
    <col min="10" max="16384" width="9.125" style="7" customWidth="1"/>
  </cols>
  <sheetData>
    <row r="1" spans="8:19" s="60" customFormat="1" ht="89.25" customHeight="1">
      <c r="H1" s="154" t="s">
        <v>400</v>
      </c>
      <c r="I1" s="154"/>
      <c r="J1" s="10"/>
      <c r="K1" s="10"/>
      <c r="L1" s="196"/>
      <c r="M1" s="197"/>
      <c r="N1" s="197"/>
      <c r="O1" s="197"/>
      <c r="S1" s="61"/>
    </row>
    <row r="2" spans="8:15" ht="12.75">
      <c r="H2" s="17"/>
      <c r="I2" s="21"/>
      <c r="J2" s="21"/>
      <c r="K2" s="21"/>
      <c r="L2" s="21"/>
      <c r="M2" s="21"/>
      <c r="N2" s="21"/>
      <c r="O2" s="21"/>
    </row>
    <row r="3" spans="8:15" ht="12.75" hidden="1">
      <c r="H3" s="21"/>
      <c r="I3" s="21"/>
      <c r="J3" s="21"/>
      <c r="K3" s="21"/>
      <c r="L3" s="21"/>
      <c r="M3" s="21"/>
      <c r="N3" s="21"/>
      <c r="O3" s="21"/>
    </row>
    <row r="4" spans="8:15" ht="12.75" hidden="1">
      <c r="H4" s="21"/>
      <c r="I4" s="21"/>
      <c r="J4" s="21"/>
      <c r="K4" s="21"/>
      <c r="L4" s="21"/>
      <c r="M4" s="21"/>
      <c r="N4" s="21"/>
      <c r="O4" s="21"/>
    </row>
    <row r="5" spans="8:15" ht="12.75" hidden="1">
      <c r="H5" s="21"/>
      <c r="I5" s="21"/>
      <c r="J5" s="21"/>
      <c r="K5" s="21"/>
      <c r="L5" s="21"/>
      <c r="M5" s="21"/>
      <c r="N5" s="21"/>
      <c r="O5" s="21"/>
    </row>
    <row r="6" spans="8:15" ht="12.75" hidden="1">
      <c r="H6" s="21"/>
      <c r="I6" s="21"/>
      <c r="J6" s="21"/>
      <c r="K6" s="21"/>
      <c r="L6" s="21"/>
      <c r="M6" s="21"/>
      <c r="N6" s="21"/>
      <c r="O6" s="21"/>
    </row>
    <row r="7" spans="8:15" ht="12.75" hidden="1">
      <c r="H7" s="21"/>
      <c r="I7" s="21"/>
      <c r="J7" s="21"/>
      <c r="K7" s="21"/>
      <c r="L7" s="21"/>
      <c r="M7" s="21"/>
      <c r="N7" s="21"/>
      <c r="O7" s="21"/>
    </row>
    <row r="8" spans="8:15" ht="12.75" hidden="1">
      <c r="H8" s="21"/>
      <c r="I8" s="21"/>
      <c r="J8" s="21"/>
      <c r="K8" s="21"/>
      <c r="L8" s="21"/>
      <c r="M8" s="21"/>
      <c r="N8" s="21"/>
      <c r="O8" s="21"/>
    </row>
    <row r="9" spans="8:15" ht="12.75">
      <c r="H9" s="43" t="s">
        <v>8</v>
      </c>
      <c r="I9" s="43" t="s">
        <v>22</v>
      </c>
      <c r="J9" s="21"/>
      <c r="K9" s="21"/>
      <c r="L9" s="21"/>
      <c r="M9" s="21"/>
      <c r="N9" s="21"/>
      <c r="O9" s="21"/>
    </row>
    <row r="10" spans="8:15" ht="12.75">
      <c r="H10" s="43">
        <v>1</v>
      </c>
      <c r="I10" s="43">
        <v>2</v>
      </c>
      <c r="J10" s="21"/>
      <c r="K10" s="21"/>
      <c r="L10" s="21"/>
      <c r="M10" s="21"/>
      <c r="N10" s="21"/>
      <c r="O10" s="21"/>
    </row>
    <row r="11" spans="8:15" ht="12.75">
      <c r="H11" s="44"/>
      <c r="I11" s="44"/>
      <c r="J11" s="21"/>
      <c r="K11" s="21"/>
      <c r="L11" s="21"/>
      <c r="M11" s="21"/>
      <c r="N11" s="21"/>
      <c r="O11" s="21"/>
    </row>
    <row r="12" spans="8:15" ht="12.75">
      <c r="H12" s="44"/>
      <c r="I12" s="44"/>
      <c r="J12" s="21"/>
      <c r="K12" s="21"/>
      <c r="L12" s="21"/>
      <c r="M12" s="21"/>
      <c r="N12" s="21"/>
      <c r="O12" s="21"/>
    </row>
  </sheetData>
  <sheetProtection/>
  <mergeCells count="2">
    <mergeCell ref="L1:O1"/>
    <mergeCell ref="H1:I1"/>
  </mergeCells>
  <printOptions/>
  <pageMargins left="0.3937007874015748" right="0.1968503937007874" top="0.984251968503937" bottom="0.2755905511811024" header="0.1968503937007874" footer="0.1968503937007874"/>
  <pageSetup horizontalDpi="600" verticalDpi="600" orientation="landscape" paperSize="9" scale="80" r:id="rId1"/>
  <headerFooter alignWithMargins="0">
    <oddFooter>&amp;R&amp;"Times New Roman,"&amp;8&amp;P из &amp;N</oddFooter>
  </headerFooter>
</worksheet>
</file>

<file path=xl/worksheets/sheet4.xml><?xml version="1.0" encoding="utf-8"?>
<worksheet xmlns="http://schemas.openxmlformats.org/spreadsheetml/2006/main" xmlns:r="http://schemas.openxmlformats.org/officeDocument/2006/relationships">
  <dimension ref="A1:H9"/>
  <sheetViews>
    <sheetView zoomScalePageLayoutView="0" workbookViewId="0" topLeftCell="A1">
      <selection activeCell="A7" sqref="A7:H7"/>
    </sheetView>
  </sheetViews>
  <sheetFormatPr defaultColWidth="9.00390625" defaultRowHeight="12.75"/>
  <cols>
    <col min="1" max="1" width="13.375" style="7" customWidth="1"/>
    <col min="2" max="2" width="15.00390625" style="7" customWidth="1"/>
    <col min="3" max="3" width="13.25390625" style="7" customWidth="1"/>
    <col min="4" max="4" width="14.75390625" style="7" customWidth="1"/>
    <col min="5" max="5" width="9.125" style="7" customWidth="1"/>
    <col min="6" max="6" width="11.625" style="7" customWidth="1"/>
    <col min="7" max="7" width="13.25390625" style="7" customWidth="1"/>
    <col min="8" max="8" width="15.125" style="7" customWidth="1"/>
    <col min="9" max="16384" width="9.125" style="7" customWidth="1"/>
  </cols>
  <sheetData>
    <row r="1" spans="1:8" ht="14.25">
      <c r="A1" s="198" t="s">
        <v>226</v>
      </c>
      <c r="B1" s="198"/>
      <c r="C1" s="198"/>
      <c r="D1" s="198"/>
      <c r="E1" s="198"/>
      <c r="F1" s="198"/>
      <c r="G1" s="198"/>
      <c r="H1" s="198"/>
    </row>
    <row r="2" spans="1:8" ht="34.5" customHeight="1">
      <c r="A2" s="199" t="s">
        <v>287</v>
      </c>
      <c r="B2" s="200"/>
      <c r="C2" s="200"/>
      <c r="D2" s="200"/>
      <c r="E2" s="200"/>
      <c r="F2" s="200"/>
      <c r="G2" s="200"/>
      <c r="H2" s="200"/>
    </row>
    <row r="3" spans="1:8" ht="12.75">
      <c r="A3" s="21"/>
      <c r="B3" s="21"/>
      <c r="C3" s="17"/>
      <c r="D3" s="17"/>
      <c r="E3" s="17"/>
      <c r="F3" s="130"/>
      <c r="G3" s="130"/>
      <c r="H3" s="130"/>
    </row>
    <row r="4" spans="1:8" ht="30.75" customHeight="1">
      <c r="A4" s="201" t="s">
        <v>6</v>
      </c>
      <c r="B4" s="201" t="s">
        <v>88</v>
      </c>
      <c r="C4" s="202" t="s">
        <v>90</v>
      </c>
      <c r="D4" s="202" t="s">
        <v>89</v>
      </c>
      <c r="E4" s="204" t="s">
        <v>100</v>
      </c>
      <c r="F4" s="205"/>
      <c r="G4" s="206" t="s">
        <v>112</v>
      </c>
      <c r="H4" s="201" t="s">
        <v>91</v>
      </c>
    </row>
    <row r="5" spans="1:8" ht="59.25" customHeight="1">
      <c r="A5" s="201"/>
      <c r="B5" s="201"/>
      <c r="C5" s="203"/>
      <c r="D5" s="203"/>
      <c r="E5" s="62" t="s">
        <v>92</v>
      </c>
      <c r="F5" s="62" t="s">
        <v>93</v>
      </c>
      <c r="G5" s="207"/>
      <c r="H5" s="201"/>
    </row>
    <row r="6" spans="1:8" ht="12.75">
      <c r="A6" s="43">
        <v>1</v>
      </c>
      <c r="B6" s="43">
        <v>2</v>
      </c>
      <c r="C6" s="43">
        <v>3</v>
      </c>
      <c r="D6" s="43">
        <v>4</v>
      </c>
      <c r="E6" s="43">
        <v>5</v>
      </c>
      <c r="F6" s="43">
        <v>6</v>
      </c>
      <c r="G6" s="112">
        <v>7</v>
      </c>
      <c r="H6" s="43">
        <v>8</v>
      </c>
    </row>
    <row r="7" spans="1:8" ht="12.75">
      <c r="A7" s="44">
        <v>3</v>
      </c>
      <c r="B7" s="44">
        <v>33</v>
      </c>
      <c r="C7" s="44">
        <v>28</v>
      </c>
      <c r="D7" s="44">
        <v>7</v>
      </c>
      <c r="E7" s="44">
        <v>1</v>
      </c>
      <c r="F7" s="44">
        <v>4</v>
      </c>
      <c r="G7" s="113">
        <v>0</v>
      </c>
      <c r="H7" s="44">
        <v>3</v>
      </c>
    </row>
    <row r="8" spans="1:8" ht="12.75">
      <c r="A8" s="63"/>
      <c r="B8" s="63"/>
      <c r="C8" s="63"/>
      <c r="D8" s="63"/>
      <c r="E8" s="63"/>
      <c r="F8" s="63"/>
      <c r="G8" s="63"/>
      <c r="H8" s="63"/>
    </row>
    <row r="9" spans="1:8" ht="12.75">
      <c r="A9" s="63"/>
      <c r="B9" s="63"/>
      <c r="C9" s="63"/>
      <c r="D9" s="63"/>
      <c r="E9" s="64"/>
      <c r="F9" s="64"/>
      <c r="G9" s="64"/>
      <c r="H9" s="64"/>
    </row>
  </sheetData>
  <sheetProtection/>
  <mergeCells count="9">
    <mergeCell ref="A1:H1"/>
    <mergeCell ref="A2:H2"/>
    <mergeCell ref="A4:A5"/>
    <mergeCell ref="B4:B5"/>
    <mergeCell ref="C4:C5"/>
    <mergeCell ref="D4:D5"/>
    <mergeCell ref="E4:F4"/>
    <mergeCell ref="H4:H5"/>
    <mergeCell ref="G4:G5"/>
  </mergeCells>
  <printOptions/>
  <pageMargins left="0.7874015748031497" right="0.7874015748031497" top="0.984251968503937" bottom="0.7874015748031497" header="0" footer="0"/>
  <pageSetup orientation="landscape" paperSize="9" r:id="rId1"/>
</worksheet>
</file>

<file path=xl/worksheets/sheet5.xml><?xml version="1.0" encoding="utf-8"?>
<worksheet xmlns="http://schemas.openxmlformats.org/spreadsheetml/2006/main" xmlns:r="http://schemas.openxmlformats.org/officeDocument/2006/relationships">
  <dimension ref="A1:DV365"/>
  <sheetViews>
    <sheetView zoomScalePageLayoutView="0" workbookViewId="0" topLeftCell="A58">
      <selection activeCell="E71" sqref="E71"/>
    </sheetView>
  </sheetViews>
  <sheetFormatPr defaultColWidth="9.00390625" defaultRowHeight="12.75"/>
  <cols>
    <col min="1" max="1" width="6.25390625" style="0" customWidth="1"/>
    <col min="2" max="3" width="12.00390625" style="0" bestFit="1" customWidth="1"/>
    <col min="4" max="4" width="14.25390625" style="0" customWidth="1"/>
    <col min="5" max="6" width="12.00390625" style="0" bestFit="1" customWidth="1"/>
    <col min="7" max="7" width="12.875" style="0" bestFit="1" customWidth="1"/>
    <col min="8" max="9" width="12.00390625" style="0" bestFit="1" customWidth="1"/>
    <col min="10" max="10" width="12.875" style="0" bestFit="1" customWidth="1"/>
    <col min="11" max="12" width="12.00390625" style="0" bestFit="1" customWidth="1"/>
    <col min="13" max="13" width="12.875" style="0" bestFit="1" customWidth="1"/>
    <col min="14" max="15" width="10.375" style="0" bestFit="1" customWidth="1"/>
    <col min="16" max="16" width="11.00390625" style="0" bestFit="1" customWidth="1"/>
    <col min="17" max="18" width="10.375" style="0" bestFit="1" customWidth="1"/>
    <col min="19" max="19" width="11.00390625" style="0" bestFit="1" customWidth="1"/>
  </cols>
  <sheetData>
    <row r="1" spans="1:4" ht="12.75">
      <c r="A1" s="209" t="s">
        <v>380</v>
      </c>
      <c r="B1" s="209"/>
      <c r="C1" s="209"/>
      <c r="D1" s="209"/>
    </row>
    <row r="2" spans="1:4" ht="12.75">
      <c r="A2" s="210" t="s">
        <v>381</v>
      </c>
      <c r="B2" s="210"/>
      <c r="C2" s="210"/>
      <c r="D2" s="210"/>
    </row>
    <row r="3" spans="1:126" s="21" customFormat="1" ht="66.75" customHeight="1">
      <c r="A3" s="62"/>
      <c r="B3" s="201" t="s">
        <v>377</v>
      </c>
      <c r="C3" s="201"/>
      <c r="D3" s="201"/>
      <c r="E3" s="201" t="s">
        <v>378</v>
      </c>
      <c r="F3" s="201"/>
      <c r="G3" s="201"/>
      <c r="H3" s="201" t="s">
        <v>379</v>
      </c>
      <c r="I3" s="201"/>
      <c r="J3" s="201"/>
      <c r="K3" s="201" t="s">
        <v>382</v>
      </c>
      <c r="L3" s="201"/>
      <c r="M3" s="201"/>
      <c r="N3" s="201" t="s">
        <v>383</v>
      </c>
      <c r="O3" s="201"/>
      <c r="P3" s="201"/>
      <c r="Q3" s="201" t="s">
        <v>384</v>
      </c>
      <c r="R3" s="201"/>
      <c r="S3" s="201"/>
      <c r="T3" s="201" t="s">
        <v>385</v>
      </c>
      <c r="U3" s="201"/>
      <c r="V3" s="201"/>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row>
    <row r="4" spans="1:111" s="21" customFormat="1" ht="45.75" customHeight="1">
      <c r="A4" s="71" t="s">
        <v>373</v>
      </c>
      <c r="B4" s="62" t="s">
        <v>374</v>
      </c>
      <c r="C4" s="62" t="s">
        <v>375</v>
      </c>
      <c r="D4" s="62" t="s">
        <v>376</v>
      </c>
      <c r="E4" s="62" t="s">
        <v>374</v>
      </c>
      <c r="F4" s="62" t="s">
        <v>375</v>
      </c>
      <c r="G4" s="62" t="s">
        <v>376</v>
      </c>
      <c r="H4" s="62" t="s">
        <v>374</v>
      </c>
      <c r="I4" s="62" t="s">
        <v>375</v>
      </c>
      <c r="J4" s="62" t="s">
        <v>376</v>
      </c>
      <c r="K4" s="62" t="s">
        <v>374</v>
      </c>
      <c r="L4" s="62" t="s">
        <v>375</v>
      </c>
      <c r="M4" s="62" t="s">
        <v>376</v>
      </c>
      <c r="N4" s="62" t="s">
        <v>374</v>
      </c>
      <c r="O4" s="62" t="s">
        <v>375</v>
      </c>
      <c r="P4" s="62" t="s">
        <v>376</v>
      </c>
      <c r="Q4" s="62" t="s">
        <v>374</v>
      </c>
      <c r="R4" s="62" t="s">
        <v>375</v>
      </c>
      <c r="S4" s="62" t="s">
        <v>376</v>
      </c>
      <c r="T4" s="62" t="s">
        <v>374</v>
      </c>
      <c r="U4" s="62" t="s">
        <v>375</v>
      </c>
      <c r="V4" s="62" t="s">
        <v>376</v>
      </c>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row>
    <row r="5" spans="1:111" s="21" customFormat="1" ht="12.75">
      <c r="A5" s="65">
        <v>1</v>
      </c>
      <c r="B5" s="66">
        <f>TA!F$27</f>
        <v>0</v>
      </c>
      <c r="C5" s="44">
        <f>TA!F$9+TA!F$10+TA!F$11+TA!F$12+TA!F$13+TA!F$14+TA!F$15+TA!F$16+TA!F$17+TA!F$18+TA!F$19+TA!F$20+TA!F$21+TA!F$22+TA!F$23+TA!F$24+TA!F$25+TA!F$26</f>
        <v>0</v>
      </c>
      <c r="D5" s="67">
        <f>IF(B5=C5,"","ЛОЖЬ")</f>
      </c>
      <c r="E5" s="44">
        <f>TA!F$164</f>
        <v>1346</v>
      </c>
      <c r="F5" s="44">
        <f>TA!F$28+TA!F$33+TA!F$51+TA!F$52+TA!F$61+TA!F$70+TA!F$74+TA!F$101+TA!F$105+TA!F$106+TA!F$109+TA!F$110+TA!F$111+TA!F$113+TA!F$119+TA!F$121+TA!F$122+TA!F$123+TA!F$125+TA!F$126+TA!F$137+TA!F$139+TA!F$142+TA!F$146+TA!F$149+TA!F$153+TA!F$154+TA!F$155+TA!F$156+TA!F$157+TA!F$158+TA!F$159+TA!F$160+TA!F$163</f>
        <v>1346</v>
      </c>
      <c r="G5" s="67">
        <f>IF(E5=F5,"","ЛОЖЬ")</f>
      </c>
      <c r="H5" s="44">
        <f>TA!F$185</f>
        <v>45</v>
      </c>
      <c r="I5" s="44">
        <f>TA!F$166+TA!F$167+TA!F$168++TA!F$183</f>
        <v>45</v>
      </c>
      <c r="J5" s="67">
        <f>IF(H5=I5,"","ЛОЖЬ")</f>
      </c>
      <c r="K5" s="44">
        <f>TA!F$225</f>
        <v>161</v>
      </c>
      <c r="L5" s="44">
        <f>TA!F$187+TA!F$197+TA!F$199+TA!F$200+TA!F$201+TA!F$202+TA!F$203+TA!F$204+TA!F$205+TA!F$206+TA!F$207+TA!F$208+TA!F$209+TA!F$210+TA!F$211+TA!F$215+TA!F$216+TA!F$217+TA!F$218+TA!F$219+TA!F$220+TA!F$221+TA!F$222+TA!F$223+TA!F$224</f>
        <v>161</v>
      </c>
      <c r="M5" s="67">
        <f>IF(K5=L5,"","ЛОЖЬ")</f>
      </c>
      <c r="N5" s="44">
        <f>TA!F$231</f>
        <v>1552</v>
      </c>
      <c r="O5" s="44">
        <f>TA!F$27+TA!F$164+TA!F$185+TA!F$225+TA!F$227+TA!F$228+TA!F$229</f>
        <v>1552</v>
      </c>
      <c r="P5" s="67">
        <f>IF(N5=O5,"","ЛОЖЬ")</f>
      </c>
      <c r="Q5" s="44">
        <f>TA!F$238</f>
        <v>3</v>
      </c>
      <c r="R5" s="44">
        <f>TA!F$239+TA!F$240+TA!F$241+TA!F$242+TA!F$243+TA!F$244+TA!F$245+TA!F$246+TA!F$247+TA!F$248+TA!F$250+TA!F$251+TA!F$252+TA!F$253+TA!F$254+TA!F$255+TA!F$256+TA!F$257</f>
        <v>3</v>
      </c>
      <c r="S5" s="67">
        <f>IF(Q5=R5,"","ЛОЖЬ")</f>
      </c>
      <c r="T5" s="44">
        <f>TA!F$258</f>
        <v>1555</v>
      </c>
      <c r="U5" s="44">
        <f>TA!F$231+TA!F$238</f>
        <v>1555</v>
      </c>
      <c r="V5" s="67">
        <f>IF(T5=U5,"","ЛОЖЬ")</f>
      </c>
      <c r="W5" s="68"/>
      <c r="X5" s="68"/>
      <c r="Y5" s="69"/>
      <c r="Z5" s="68"/>
      <c r="AA5" s="68"/>
      <c r="AB5" s="69"/>
      <c r="AC5" s="68"/>
      <c r="AD5" s="68"/>
      <c r="AE5" s="69"/>
      <c r="AF5" s="68"/>
      <c r="AG5" s="68"/>
      <c r="AH5" s="69"/>
      <c r="AI5" s="68"/>
      <c r="AJ5" s="69"/>
      <c r="AK5" s="68"/>
      <c r="AL5" s="68"/>
      <c r="AM5" s="69"/>
      <c r="AN5" s="68"/>
      <c r="AO5" s="68"/>
      <c r="AP5" s="69"/>
      <c r="AQ5" s="68"/>
      <c r="AR5" s="68"/>
      <c r="AS5" s="69"/>
      <c r="AT5" s="68"/>
      <c r="AU5" s="68"/>
      <c r="AV5" s="69"/>
      <c r="AW5" s="68"/>
      <c r="AX5" s="68"/>
      <c r="AY5" s="69"/>
      <c r="AZ5" s="68"/>
      <c r="BA5" s="68"/>
      <c r="BB5" s="69"/>
      <c r="BC5" s="68"/>
      <c r="BD5" s="68"/>
      <c r="BE5" s="69"/>
      <c r="BF5" s="68"/>
      <c r="BG5" s="68"/>
      <c r="BH5" s="69"/>
      <c r="BI5" s="68"/>
      <c r="BJ5" s="68"/>
      <c r="BK5" s="69"/>
      <c r="BL5" s="68"/>
      <c r="BM5" s="68"/>
      <c r="BN5" s="69"/>
      <c r="BO5" s="68"/>
      <c r="BP5" s="68"/>
      <c r="BQ5" s="69"/>
      <c r="BR5" s="68"/>
      <c r="BS5" s="68"/>
      <c r="BT5" s="69"/>
      <c r="BU5" s="68"/>
      <c r="BV5" s="68"/>
      <c r="BW5" s="69"/>
      <c r="BX5" s="68"/>
      <c r="BY5" s="68"/>
      <c r="BZ5" s="69"/>
      <c r="CA5" s="68"/>
      <c r="CB5" s="68"/>
      <c r="CC5" s="69"/>
      <c r="CD5" s="68"/>
      <c r="CE5" s="68"/>
      <c r="CF5" s="69"/>
      <c r="CG5" s="68"/>
      <c r="CH5" s="68"/>
      <c r="CI5" s="69"/>
      <c r="CJ5" s="68"/>
      <c r="CK5" s="68"/>
      <c r="CL5" s="69"/>
      <c r="CM5" s="68"/>
      <c r="CN5" s="68"/>
      <c r="CO5" s="69"/>
      <c r="CP5" s="68"/>
      <c r="CQ5" s="68"/>
      <c r="CR5" s="69"/>
      <c r="CS5" s="68"/>
      <c r="CT5" s="68"/>
      <c r="CU5" s="69"/>
      <c r="CV5" s="68"/>
      <c r="CW5" s="68"/>
      <c r="CX5" s="69"/>
      <c r="CY5" s="68"/>
      <c r="CZ5" s="68"/>
      <c r="DA5" s="69"/>
      <c r="DB5" s="68"/>
      <c r="DC5" s="68"/>
      <c r="DD5" s="69"/>
      <c r="DE5" s="68"/>
      <c r="DF5" s="68"/>
      <c r="DG5" s="69"/>
    </row>
    <row r="6" spans="1:22" ht="12.75">
      <c r="A6" s="70">
        <v>2</v>
      </c>
      <c r="B6" s="66">
        <f>TA!G$27</f>
        <v>0</v>
      </c>
      <c r="C6" s="44">
        <f>TA!G$9+TA!G$10+TA!G$11+TA!G$12+TA!G$13+TA!G$14+TA!G$15+TA!G$16+TA!G$17+TA!G$18+TA!G$19+TA!G$20+TA!G$21+TA!G$22+TA!G$23+TA!G$24+TA!G$25+TA!G$26</f>
        <v>0</v>
      </c>
      <c r="D6" s="67">
        <f aca="true" t="shared" si="0" ref="D6:D57">IF(B6=C6,"","ЛОЖЬ")</f>
      </c>
      <c r="E6" s="44">
        <f>TA!G$164</f>
        <v>321</v>
      </c>
      <c r="F6" s="44">
        <f>TA!G$28+TA!G$33+TA!G$51+TA!G$52+TA!G$61+TA!G$70+TA!G$74+TA!G$101+TA!G$105+TA!G$106+TA!G$109+TA!G$110+TA!G$111+TA!G$113+TA!G$119+TA!G$121+TA!G$122+TA!G$123+TA!G$125+TA!G$126+TA!G$137+TA!G$139+TA!G$142+TA!G$146+TA!G$149+TA!G$153+TA!G$154+TA!G$155+TA!G$156+TA!G$157+TA!G$158+TA!G$159+TA!G$160+TA!G$163</f>
        <v>321</v>
      </c>
      <c r="G6" s="67">
        <f aca="true" t="shared" si="1" ref="G6:G57">IF(E6=F6,"","ЛОЖЬ")</f>
      </c>
      <c r="H6" s="44">
        <f>TA!G$185</f>
        <v>3</v>
      </c>
      <c r="I6" s="44">
        <f>TA!G$166+TA!G$167+TA!G$168++TA!G$183</f>
        <v>3</v>
      </c>
      <c r="J6" s="67">
        <f aca="true" t="shared" si="2" ref="J6:J57">IF(H6=I6,"","ЛОЖЬ")</f>
      </c>
      <c r="K6" s="44">
        <f>TA!G$225</f>
        <v>4</v>
      </c>
      <c r="L6" s="44">
        <f>TA!G$187+TA!G$197+TA!G$199+TA!G$200+TA!G$201+TA!G$202+TA!G$203+TA!G$204+TA!G$205+TA!G$206+TA!G$207+TA!G$208+TA!G$209+TA!G$210+TA!G$211+TA!G$215+TA!G$216+TA!G$217+TA!G$218+TA!G$219+TA!G$220+TA!G$221+TA!G$222+TA!G$223+TA!G$224</f>
        <v>4</v>
      </c>
      <c r="M6" s="67">
        <f aca="true" t="shared" si="3" ref="M6:M57">IF(K6=L6,"","ЛОЖЬ")</f>
      </c>
      <c r="N6" s="44">
        <f>TA!G$231</f>
        <v>328</v>
      </c>
      <c r="O6" s="44">
        <f>TA!G$27+TA!G$164+TA!G$185+TA!G$225+TA!G$227+TA!G$228+TA!G$229</f>
        <v>328</v>
      </c>
      <c r="P6" s="67">
        <f aca="true" t="shared" si="4" ref="P6:P57">IF(N6=O6,"","ЛОЖЬ")</f>
      </c>
      <c r="Q6" s="44">
        <f>TA!G$238</f>
        <v>0</v>
      </c>
      <c r="R6" s="44">
        <f>TA!G$239+TA!G$240+TA!G$241+TA!G$242+TA!G$243+TA!G$244+TA!G$245+TA!G$246+TA!G$247+TA!G$248+TA!G$250+TA!G$251+TA!G$252+TA!G$253+TA!G$254+TA!G$255+TA!G$256+TA!G$257</f>
        <v>0</v>
      </c>
      <c r="S6" s="67">
        <f aca="true" t="shared" si="5" ref="S6:S56">IF(Q6=R6,"","ЛОЖЬ")</f>
      </c>
      <c r="T6" s="44">
        <f>TA!G$258</f>
        <v>328</v>
      </c>
      <c r="U6" s="44">
        <f>TA!G$231+TA!G$238</f>
        <v>328</v>
      </c>
      <c r="V6" s="67">
        <f aca="true" t="shared" si="6" ref="V6:V57">IF(T6=U6,"","ЛОЖЬ")</f>
      </c>
    </row>
    <row r="7" spans="1:22" ht="12.75">
      <c r="A7" s="65">
        <v>3</v>
      </c>
      <c r="B7" s="66">
        <f>TA!H$27</f>
        <v>0</v>
      </c>
      <c r="C7" s="44">
        <f>TA!H$9+TA!H$10+TA!H$11+TA!H$12+TA!H$13+TA!H$14+TA!H$15+TA!H$16+TA!H$17+TA!H$18+TA!H$19+TA!H$20+TA!H$21+TA!H$22+TA!H$23+TA!H$24+TA!H$25+TA!H$26</f>
        <v>0</v>
      </c>
      <c r="D7" s="67">
        <f t="shared" si="0"/>
      </c>
      <c r="E7" s="44">
        <f>TA!H$164</f>
        <v>0</v>
      </c>
      <c r="F7" s="44">
        <f>TA!H$28+TA!H$33+TA!H$51+TA!H$52+TA!H$61+TA!H$70+TA!H$74+TA!H$101+TA!H$105+TA!H$106+TA!H$109+TA!H$110+TA!H$111+TA!H$113+TA!H$119+TA!H$121+TA!H$122+TA!H$123+TA!H$125+TA!H$126+TA!H$137+TA!H$139+TA!H$142+TA!H$146+TA!H$149+TA!H$153+TA!H$154+TA!H$155+TA!H$156+TA!H$157+TA!H$158+TA!H$159+TA!H$160+TA!H$163</f>
        <v>0</v>
      </c>
      <c r="G7" s="67">
        <f t="shared" si="1"/>
      </c>
      <c r="H7" s="44">
        <f>TA!H$185</f>
        <v>0</v>
      </c>
      <c r="I7" s="44">
        <f>TA!H$166+TA!H$167+TA!H$168++TA!H$183</f>
        <v>0</v>
      </c>
      <c r="J7" s="67">
        <f t="shared" si="2"/>
      </c>
      <c r="K7" s="44">
        <f>TA!H$225</f>
        <v>1</v>
      </c>
      <c r="L7" s="44">
        <f>TA!H$187+TA!H$197+TA!H$199+TA!H$200+TA!H$201+TA!H$202+TA!H$203+TA!H$204+TA!H$205+TA!H$206+TA!H$207+TA!H$208+TA!H$209+TA!H$210+TA!H$211+TA!H$215+TA!H$216+TA!H$217+TA!H$218+TA!H$219+TA!H$220+TA!H$221+TA!H$222+TA!H$223+TA!H$224</f>
        <v>1</v>
      </c>
      <c r="M7" s="67">
        <f t="shared" si="3"/>
      </c>
      <c r="N7" s="44">
        <f>TA!H$231</f>
        <v>1</v>
      </c>
      <c r="O7" s="44">
        <f>TA!H$27+TA!H$164+TA!H$185+TA!H$225+TA!H$227+TA!H$228+TA!H$229</f>
        <v>1</v>
      </c>
      <c r="P7" s="67">
        <f t="shared" si="4"/>
      </c>
      <c r="Q7" s="44">
        <f>TA!H$238</f>
        <v>0</v>
      </c>
      <c r="R7" s="44">
        <f>TA!H$239+TA!H$240+TA!H$241+TA!H$242+TA!H$243+TA!H$244+TA!H$245+TA!H$246+TA!H$247+TA!H$248+TA!H$250+TA!H$251+TA!H$252+TA!H$253+TA!H$254+TA!H$255+TA!H$256+TA!H$257</f>
        <v>0</v>
      </c>
      <c r="S7" s="67">
        <f t="shared" si="5"/>
      </c>
      <c r="T7" s="44">
        <f>TA!H$258</f>
        <v>1</v>
      </c>
      <c r="U7" s="44">
        <f>TA!H$231+TA!H$238</f>
        <v>1</v>
      </c>
      <c r="V7" s="67">
        <f t="shared" si="6"/>
      </c>
    </row>
    <row r="8" spans="1:22" ht="12.75">
      <c r="A8" s="70">
        <v>4</v>
      </c>
      <c r="B8" s="66">
        <f>TA!I$27</f>
        <v>2</v>
      </c>
      <c r="C8" s="44">
        <f>TA!I$9+TA!I$10+TA!I$11+TA!I$12+TA!I$13+TA!I$14+TA!I$15+TA!I$16+TA!I$17+TA!I$18+TA!I$19+TA!I$20+TA!I$21+TA!I$22+TA!I$23+TA!I$24+TA!I$25+TA!I$26</f>
        <v>2</v>
      </c>
      <c r="D8" s="67">
        <f t="shared" si="0"/>
      </c>
      <c r="E8" s="44">
        <f>TA!I$164</f>
        <v>89</v>
      </c>
      <c r="F8" s="44">
        <f>TA!I$28+TA!I$33+TA!I$51+TA!I$52+TA!I$61+TA!I$70+TA!I$74+TA!I$101+TA!I$105+TA!I$106+TA!I$109+TA!I$110+TA!I$111+TA!I$113+TA!I$119+TA!I$121+TA!I$122+TA!I$123+TA!I$125+TA!I$126+TA!I$137+TA!I$139+TA!I$142+TA!I$146+TA!I$149+TA!I$153+TA!I$154+TA!I$155+TA!I$156+TA!I$157+TA!I$158+TA!I$159+TA!I$160+TA!I$163</f>
        <v>89</v>
      </c>
      <c r="G8" s="67">
        <f t="shared" si="1"/>
      </c>
      <c r="H8" s="44">
        <f>TA!I$185</f>
        <v>7</v>
      </c>
      <c r="I8" s="44">
        <f>TA!I$166+TA!I$167+TA!I$168++TA!I$183</f>
        <v>7</v>
      </c>
      <c r="J8" s="67">
        <f t="shared" si="2"/>
      </c>
      <c r="K8" s="44">
        <f>TA!I$225</f>
        <v>12</v>
      </c>
      <c r="L8" s="44">
        <f>TA!I$187+TA!I$197+TA!I$199+TA!I$200+TA!I$201+TA!I$202+TA!I$203+TA!I$204+TA!I$205+TA!I$206+TA!I$207+TA!I$208+TA!I$209+TA!I$210+TA!I$211+TA!I$215+TA!I$216+TA!I$217+TA!I$218+TA!I$219+TA!I$220+TA!I$221+TA!I$222+TA!I$223+TA!I$224</f>
        <v>12</v>
      </c>
      <c r="M8" s="67">
        <f t="shared" si="3"/>
      </c>
      <c r="N8" s="44">
        <f>TA!I$231</f>
        <v>110</v>
      </c>
      <c r="O8" s="44">
        <f>TA!I$27+TA!I$164+TA!I$185+TA!I$225+TA!I$227+TA!I$228+TA!I$229</f>
        <v>110</v>
      </c>
      <c r="P8" s="67">
        <f t="shared" si="4"/>
      </c>
      <c r="Q8" s="44">
        <f>TA!I$238</f>
        <v>46</v>
      </c>
      <c r="R8" s="44">
        <f>TA!I$239+TA!I$240+TA!I$241+TA!I$242+TA!I$243+TA!I$244+TA!I$245+TA!I$246+TA!I$247+TA!I$248+TA!I$250+TA!I$251+TA!I$252+TA!I$253+TA!I$254+TA!I$255+TA!I$256+TA!I$257</f>
        <v>46</v>
      </c>
      <c r="S8" s="67">
        <f t="shared" si="5"/>
      </c>
      <c r="T8" s="44">
        <f>TA!I$258</f>
        <v>156</v>
      </c>
      <c r="U8" s="44">
        <f>TA!I$231+TA!I$238</f>
        <v>156</v>
      </c>
      <c r="V8" s="67">
        <f t="shared" si="6"/>
      </c>
    </row>
    <row r="9" spans="1:22" ht="12.75">
      <c r="A9" s="65">
        <v>5</v>
      </c>
      <c r="B9" s="66">
        <f>TA!J$27</f>
        <v>5713</v>
      </c>
      <c r="C9" s="44">
        <f>TA!J$9+TA!J$10+TA!J$11+TA!J$12+TA!J$13+TA!J$14+TA!J$15+TA!J$16+TA!J$17+TA!J$18+TA!J$19+TA!J$20+TA!J$21+TA!J$22+TA!J$23+TA!J$24+TA!J$25+TA!J$26</f>
        <v>5713</v>
      </c>
      <c r="D9" s="67">
        <f t="shared" si="0"/>
      </c>
      <c r="E9" s="44">
        <f>TA!J$164</f>
        <v>9887</v>
      </c>
      <c r="F9" s="44">
        <f>TA!J$28+TA!J$33+TA!J$51+TA!J$52+TA!J$61+TA!J$70+TA!J$74+TA!J$101+TA!J$105+TA!J$106+TA!J$109+TA!J$110+TA!J$111+TA!J$113+TA!J$119+TA!J$121+TA!J$122+TA!J$123+TA!J$125+TA!J$126+TA!J$137+TA!J$139+TA!J$142+TA!J$146+TA!J$149+TA!J$153+TA!J$154+TA!J$155+TA!J$156+TA!J$157+TA!J$158+TA!J$159+TA!J$160+TA!J$163</f>
        <v>9887</v>
      </c>
      <c r="G9" s="67">
        <f t="shared" si="1"/>
      </c>
      <c r="H9" s="44">
        <f>TA!J$185</f>
        <v>307</v>
      </c>
      <c r="I9" s="44">
        <f>TA!J$166+TA!J$167+TA!J$168++TA!J$183</f>
        <v>307</v>
      </c>
      <c r="J9" s="67">
        <f t="shared" si="2"/>
      </c>
      <c r="K9" s="44">
        <f>TA!J$225</f>
        <v>1190</v>
      </c>
      <c r="L9" s="44">
        <f>TA!J$187+TA!J$197+TA!J$199+TA!J$200+TA!J$201+TA!J$202+TA!J$203+TA!J$204+TA!J$205+TA!J$206+TA!J$207+TA!J$208+TA!J$209+TA!J$210+TA!J$211+TA!J$215+TA!J$216+TA!J$217+TA!J$218+TA!J$219+TA!J$220+TA!J$221+TA!J$222+TA!J$223+TA!J$224</f>
        <v>1190</v>
      </c>
      <c r="M9" s="67">
        <f t="shared" si="3"/>
      </c>
      <c r="N9" s="44">
        <f>TA!J$231</f>
        <v>17097</v>
      </c>
      <c r="O9" s="44">
        <f>TA!J$27+TA!J$164+TA!J$185+TA!J$225+TA!J$227+TA!J$228+TA!J$229</f>
        <v>17097</v>
      </c>
      <c r="P9" s="67">
        <f t="shared" si="4"/>
      </c>
      <c r="Q9" s="44">
        <f>TA!J$238</f>
        <v>25992</v>
      </c>
      <c r="R9" s="44">
        <f>TA!J$239+TA!J$240+TA!J$241+TA!J$242+TA!J$243+TA!J$244+TA!J$245+TA!J$246+TA!J$247+TA!J$248+TA!J$250+TA!J$251+TA!J$252+TA!J$253+TA!J$254+TA!J$255+TA!J$256+TA!J$257</f>
        <v>25992</v>
      </c>
      <c r="S9" s="67">
        <f t="shared" si="5"/>
      </c>
      <c r="T9" s="44">
        <f>TA!J$258</f>
        <v>43089</v>
      </c>
      <c r="U9" s="44">
        <f>TA!J$231+TA!J$238</f>
        <v>43089</v>
      </c>
      <c r="V9" s="67">
        <f t="shared" si="6"/>
      </c>
    </row>
    <row r="10" spans="1:22" ht="12.75">
      <c r="A10" s="70">
        <v>6</v>
      </c>
      <c r="B10" s="66">
        <f>TA!K$27</f>
        <v>7</v>
      </c>
      <c r="C10" s="44">
        <f>TA!K$9+TA!K$10+TA!K$11+TA!K$12+TA!K$13+TA!K$14+TA!K$15+TA!K$16+TA!K$17+TA!K$18+TA!K$19+TA!K$20+TA!K$21+TA!K$22+TA!K$23+TA!K$24+TA!K$25+TA!K$26</f>
        <v>7</v>
      </c>
      <c r="D10" s="67">
        <f t="shared" si="0"/>
      </c>
      <c r="E10" s="44">
        <f>TA!K$164</f>
        <v>24</v>
      </c>
      <c r="F10" s="44">
        <f>TA!K$28+TA!K$33+TA!K$51+TA!K$52+TA!K$61+TA!K$70+TA!K$74+TA!K$101+TA!K$105+TA!K$106+TA!K$109+TA!K$110+TA!K$111+TA!K$113+TA!K$119+TA!K$121+TA!K$122+TA!K$123+TA!K$125+TA!K$126+TA!K$137+TA!K$139+TA!K$142+TA!K$146+TA!K$149+TA!K$153+TA!K$154+TA!K$155+TA!K$156+TA!K$157+TA!K$158+TA!K$159+TA!K$160+TA!K$163</f>
        <v>24</v>
      </c>
      <c r="G10" s="67">
        <f t="shared" si="1"/>
      </c>
      <c r="H10" s="44">
        <f>TA!K$185</f>
        <v>8</v>
      </c>
      <c r="I10" s="44">
        <f>TA!K$166+TA!K$167+TA!K$168++TA!K$183</f>
        <v>8</v>
      </c>
      <c r="J10" s="67">
        <f t="shared" si="2"/>
      </c>
      <c r="K10" s="44">
        <f>TA!K$225</f>
        <v>8</v>
      </c>
      <c r="L10" s="44">
        <f>TA!K$187+TA!K$197+TA!K$199+TA!K$200+TA!K$201+TA!K$202+TA!K$203+TA!K$204+TA!K$205+TA!K$206+TA!K$207+TA!K$208+TA!K$209+TA!K$210+TA!K$211+TA!K$215+TA!K$216+TA!K$217+TA!K$218+TA!K$219+TA!K$220+TA!K$221+TA!K$222+TA!K$223+TA!K$224</f>
        <v>8</v>
      </c>
      <c r="M10" s="67">
        <f t="shared" si="3"/>
      </c>
      <c r="N10" s="44">
        <f>TA!K$231</f>
        <v>47</v>
      </c>
      <c r="O10" s="44">
        <f>TA!K$27+TA!K$164+TA!K$185+TA!K$225+TA!K$227+TA!K$228+TA!K$229</f>
        <v>47</v>
      </c>
      <c r="P10" s="67">
        <f t="shared" si="4"/>
      </c>
      <c r="Q10" s="44">
        <f>TA!K$238</f>
        <v>0</v>
      </c>
      <c r="R10" s="44">
        <f>TA!K$239+TA!K$240+TA!K$241+TA!K$242+TA!K$243+TA!K$244+TA!K$245+TA!K$246+TA!K$247+TA!K$248+TA!K$250+TA!K$251+TA!K$252+TA!K$253+TA!K$254+TA!K$255+TA!K$256+TA!K$257</f>
        <v>0</v>
      </c>
      <c r="S10" s="67">
        <f t="shared" si="5"/>
      </c>
      <c r="T10" s="44">
        <f>TA!K$258</f>
        <v>47</v>
      </c>
      <c r="U10" s="44">
        <f>TA!K$231+TA!K$238</f>
        <v>47</v>
      </c>
      <c r="V10" s="67">
        <f t="shared" si="6"/>
      </c>
    </row>
    <row r="11" spans="1:22" ht="12.75">
      <c r="A11" s="65">
        <v>7</v>
      </c>
      <c r="B11" s="66">
        <f>TA!L$27</f>
        <v>37</v>
      </c>
      <c r="C11" s="44">
        <f>TA!L$9+TA!L$10+TA!L$11+TA!L$12+TA!L$13+TA!L$14+TA!L$15+TA!L$16+TA!L$17+TA!L$18+TA!L$19+TA!L$20+TA!L$21+TA!L$22+TA!L$23+TA!L$24+TA!L$25+TA!L$26</f>
        <v>37</v>
      </c>
      <c r="D11" s="67">
        <f t="shared" si="0"/>
      </c>
      <c r="E11" s="44">
        <f>TA!L$164</f>
        <v>233</v>
      </c>
      <c r="F11" s="44">
        <f>TA!L$28+TA!L$33+TA!L$51+TA!L$52+TA!L$61+TA!L$70+TA!L$74+TA!L$101+TA!L$105+TA!L$106+TA!L$109+TA!L$110+TA!L$111+TA!L$113+TA!L$119+TA!L$121+TA!L$122+TA!L$123+TA!L$125+TA!L$126+TA!L$137+TA!L$139+TA!L$142+TA!L$146+TA!L$149+TA!L$153+TA!L$154+TA!L$155+TA!L$156+TA!L$157+TA!L$158+TA!L$159+TA!L$160+TA!L$163</f>
        <v>233</v>
      </c>
      <c r="G11" s="67">
        <f t="shared" si="1"/>
      </c>
      <c r="H11" s="44">
        <f>TA!L$185</f>
        <v>29</v>
      </c>
      <c r="I11" s="44">
        <f>TA!L$166+TA!L$167+TA!L$168++TA!L$183</f>
        <v>29</v>
      </c>
      <c r="J11" s="67">
        <f t="shared" si="2"/>
      </c>
      <c r="K11" s="44">
        <f>TA!L$225</f>
        <v>37</v>
      </c>
      <c r="L11" s="44">
        <f>TA!L$187+TA!L$197+TA!L$199+TA!L$200+TA!L$201+TA!L$202+TA!L$203+TA!L$204+TA!L$205+TA!L$206+TA!L$207+TA!L$208+TA!L$209+TA!L$210+TA!L$211+TA!L$215+TA!L$216+TA!L$217+TA!L$218+TA!L$219+TA!L$220+TA!L$221+TA!L$222+TA!L$223+TA!L$224</f>
        <v>37</v>
      </c>
      <c r="M11" s="67">
        <f t="shared" si="3"/>
      </c>
      <c r="N11" s="44">
        <f>TA!L$231</f>
        <v>336</v>
      </c>
      <c r="O11" s="44">
        <f>TA!L$27+TA!L$164+TA!L$185+TA!L$225+TA!L$227+TA!L$228+TA!L$229</f>
        <v>336</v>
      </c>
      <c r="P11" s="67">
        <f t="shared" si="4"/>
      </c>
      <c r="Q11" s="44">
        <f>TA!L$238</f>
        <v>132</v>
      </c>
      <c r="R11" s="44">
        <f>TA!L$239+TA!L$240+TA!L$241+TA!L$242+TA!L$243+TA!L$244+TA!L$245+TA!L$246+TA!L$247+TA!L$248+TA!L$250+TA!L$251+TA!L$252+TA!L$253+TA!L$254+TA!L$255+TA!L$256+TA!L$257</f>
        <v>132</v>
      </c>
      <c r="S11" s="67">
        <f t="shared" si="5"/>
      </c>
      <c r="T11" s="44">
        <f>TA!L$258</f>
        <v>468</v>
      </c>
      <c r="U11" s="44">
        <f>TA!L$231+TA!L$238</f>
        <v>468</v>
      </c>
      <c r="V11" s="67">
        <f t="shared" si="6"/>
      </c>
    </row>
    <row r="12" spans="1:22" ht="12.75">
      <c r="A12" s="70">
        <v>8</v>
      </c>
      <c r="B12" s="66">
        <f>TA!M$27</f>
        <v>0</v>
      </c>
      <c r="C12" s="44">
        <f>TA!M$9+TA!M$10+TA!M$11+TA!M$12+TA!M$13+TA!M$14+TA!M$15+TA!M$16+TA!M$17+TA!M$18+TA!M$19+TA!M$20+TA!M$21+TA!M$22+TA!M$23+TA!M$24+TA!M$25+TA!M$26</f>
        <v>0</v>
      </c>
      <c r="D12" s="67">
        <f t="shared" si="0"/>
      </c>
      <c r="E12" s="44">
        <f>TA!M$164</f>
        <v>2</v>
      </c>
      <c r="F12" s="44">
        <f>TA!M$28+TA!M$33+TA!M$51+TA!M$52+TA!M$61+TA!M$70+TA!M$74+TA!M$101+TA!M$105+TA!M$106+TA!M$109+TA!M$110+TA!M$111+TA!M$113+TA!M$119+TA!M$121+TA!M$122+TA!M$123+TA!M$125+TA!M$126+TA!M$137+TA!M$139+TA!M$142+TA!M$146+TA!M$149+TA!M$153+TA!M$154+TA!M$155+TA!M$156+TA!M$157+TA!M$158+TA!M$159+TA!M$160+TA!M$163</f>
        <v>2</v>
      </c>
      <c r="G12" s="67">
        <f t="shared" si="1"/>
      </c>
      <c r="H12" s="44">
        <f>TA!M$185</f>
        <v>0</v>
      </c>
      <c r="I12" s="44">
        <f>TA!M$166+TA!M$167+TA!M$168++TA!M$183</f>
        <v>0</v>
      </c>
      <c r="J12" s="67">
        <f t="shared" si="2"/>
      </c>
      <c r="K12" s="44">
        <f>TA!M$225</f>
        <v>0</v>
      </c>
      <c r="L12" s="44">
        <f>TA!M$187+TA!M$197+TA!M$199+TA!M$200+TA!M$201+TA!M$202+TA!M$203+TA!M$204+TA!M$205+TA!M$206+TA!M$207+TA!M$208+TA!M$209+TA!M$210+TA!M$211+TA!M$215+TA!M$216+TA!M$217+TA!M$218+TA!M$219+TA!M$220+TA!M$221+TA!M$222+TA!M$223+TA!M$224</f>
        <v>0</v>
      </c>
      <c r="M12" s="67">
        <f t="shared" si="3"/>
      </c>
      <c r="N12" s="44">
        <f>TA!M$231</f>
        <v>2</v>
      </c>
      <c r="O12" s="44">
        <f>TA!M$27+TA!M$164+TA!M$185+TA!M$225+TA!M$227+TA!M$228+TA!M$229</f>
        <v>2</v>
      </c>
      <c r="P12" s="67">
        <f t="shared" si="4"/>
      </c>
      <c r="Q12" s="44">
        <f>TA!M$238</f>
        <v>0</v>
      </c>
      <c r="R12" s="44">
        <f>TA!M$239+TA!M$240+TA!M$241+TA!M$242+TA!M$243+TA!M$244+TA!M$245+TA!M$246+TA!M$247+TA!M$248+TA!M$250+TA!M$251+TA!M$252+TA!M$253+TA!M$254+TA!M$255+TA!M$256+TA!M$257</f>
        <v>0</v>
      </c>
      <c r="S12" s="67">
        <f t="shared" si="5"/>
      </c>
      <c r="T12" s="44">
        <f>TA!M$258</f>
        <v>2</v>
      </c>
      <c r="U12" s="44">
        <f>TA!M$231+TA!M$238</f>
        <v>2</v>
      </c>
      <c r="V12" s="67">
        <f t="shared" si="6"/>
      </c>
    </row>
    <row r="13" spans="1:22" ht="12.75">
      <c r="A13" s="65">
        <v>9</v>
      </c>
      <c r="B13" s="66">
        <f>TA!N$27</f>
        <v>0</v>
      </c>
      <c r="C13" s="44">
        <f>TA!N$9+TA!N$10+TA!N$11+TA!N$12+TA!N$13+TA!N$14+TA!N$15+TA!N$16+TA!N$17+TA!N$18+TA!N$19+TA!N$20+TA!N$21+TA!N$22+TA!N$23+TA!N$24+TA!N$25+TA!N$26</f>
        <v>0</v>
      </c>
      <c r="D13" s="67">
        <f t="shared" si="0"/>
      </c>
      <c r="E13" s="44">
        <f>TA!N$164</f>
        <v>9614</v>
      </c>
      <c r="F13" s="44">
        <f>TA!N$28+TA!N$33+TA!N$51+TA!N$52+TA!N$61+TA!N$70+TA!N$74+TA!N$101+TA!N$105+TA!N$106+TA!N$109+TA!N$110+TA!N$111+TA!N$113+TA!N$119+TA!N$121+TA!N$122+TA!N$123+TA!N$125+TA!N$126+TA!N$137+TA!N$139+TA!N$142+TA!N$146+TA!N$149+TA!N$153+TA!N$154+TA!N$155+TA!N$156+TA!N$157+TA!N$158+TA!N$159+TA!N$160+TA!N$163</f>
        <v>9614</v>
      </c>
      <c r="G13" s="67">
        <f t="shared" si="1"/>
      </c>
      <c r="H13" s="44">
        <f>TA!N$185</f>
        <v>271</v>
      </c>
      <c r="I13" s="44">
        <f>TA!N$166+TA!N$167+TA!N$168++TA!N$183</f>
        <v>271</v>
      </c>
      <c r="J13" s="67">
        <f t="shared" si="2"/>
      </c>
      <c r="K13" s="44">
        <f>TA!N$225</f>
        <v>1144</v>
      </c>
      <c r="L13" s="44">
        <f>TA!N$187+TA!N$197+TA!N$199+TA!N$200+TA!N$201+TA!N$202+TA!N$203+TA!N$204+TA!N$205+TA!N$206+TA!N$207+TA!N$208+TA!N$209+TA!N$210+TA!N$211+TA!N$215+TA!N$216+TA!N$217+TA!N$218+TA!N$219+TA!N$220+TA!N$221+TA!N$222+TA!N$223+TA!N$224</f>
        <v>1144</v>
      </c>
      <c r="M13" s="67">
        <f t="shared" si="3"/>
      </c>
      <c r="N13" s="44">
        <f>TA!N$231</f>
        <v>11029</v>
      </c>
      <c r="O13" s="44">
        <f>TA!N$27+TA!N$164+TA!N$185+TA!N$225+TA!N$227+TA!N$228+TA!N$229</f>
        <v>11029</v>
      </c>
      <c r="P13" s="67">
        <f t="shared" si="4"/>
      </c>
      <c r="Q13" s="44">
        <f>TA!N$238</f>
        <v>25830</v>
      </c>
      <c r="R13" s="44">
        <f>TA!N$239+TA!N$240+TA!N$241+TA!N$242+TA!N$243+TA!N$244+TA!N$245+TA!N$246+TA!N$247+TA!N$248+TA!N$250+TA!N$251+TA!N$252+TA!N$253+TA!N$254+TA!N$255+TA!N$256+TA!N$257</f>
        <v>25830</v>
      </c>
      <c r="S13" s="67">
        <f t="shared" si="5"/>
      </c>
      <c r="T13" s="44">
        <f>TA!N$258</f>
        <v>36859</v>
      </c>
      <c r="U13" s="44">
        <f>TA!N$231+TA!N$238</f>
        <v>36859</v>
      </c>
      <c r="V13" s="67">
        <f t="shared" si="6"/>
      </c>
    </row>
    <row r="14" spans="1:22" ht="12.75">
      <c r="A14" s="70">
        <v>10</v>
      </c>
      <c r="B14" s="66">
        <f>TA!O$27</f>
        <v>12</v>
      </c>
      <c r="C14" s="44">
        <f>TA!O$9+TA!O$10+TA!O$11+TA!O$12+TA!O$13+TA!O$14+TA!O$15+TA!O$16+TA!O$17+TA!O$18+TA!O$19+TA!O$20+TA!O$21+TA!O$22+TA!O$23+TA!O$24+TA!O$25+TA!O$26</f>
        <v>12</v>
      </c>
      <c r="D14" s="67">
        <f t="shared" si="0"/>
      </c>
      <c r="E14" s="44">
        <f>TA!O$164</f>
        <v>103</v>
      </c>
      <c r="F14" s="44">
        <f>TA!O$28+TA!O$33+TA!O$51+TA!O$52+TA!O$61+TA!O$70+TA!O$74+TA!O$101+TA!O$105+TA!O$106+TA!O$109+TA!O$110+TA!O$111+TA!O$113+TA!O$119+TA!O$121+TA!O$122+TA!O$123+TA!O$125+TA!O$126+TA!O$137+TA!O$139+TA!O$142+TA!O$146+TA!O$149+TA!O$153+TA!O$154+TA!O$155+TA!O$156+TA!O$157+TA!O$158+TA!O$159+TA!O$160+TA!O$163</f>
        <v>103</v>
      </c>
      <c r="G14" s="67">
        <f t="shared" si="1"/>
      </c>
      <c r="H14" s="44">
        <f>TA!O$185</f>
        <v>6</v>
      </c>
      <c r="I14" s="44">
        <f>TA!O$166+TA!O$167+TA!O$168++TA!O$183</f>
        <v>6</v>
      </c>
      <c r="J14" s="67">
        <f t="shared" si="2"/>
      </c>
      <c r="K14" s="44">
        <f>TA!O$225</f>
        <v>13</v>
      </c>
      <c r="L14" s="44">
        <f>TA!O$187+TA!O$197+TA!O$199+TA!O$200+TA!O$201+TA!O$202+TA!O$203+TA!O$204+TA!O$205+TA!O$206+TA!O$207+TA!O$208+TA!O$209+TA!O$210+TA!O$211+TA!O$215+TA!O$216+TA!O$217+TA!O$218+TA!O$219+TA!O$220+TA!O$221+TA!O$222+TA!O$223+TA!O$224</f>
        <v>13</v>
      </c>
      <c r="M14" s="67">
        <f t="shared" si="3"/>
      </c>
      <c r="N14" s="44">
        <f>TA!O$231</f>
        <v>134</v>
      </c>
      <c r="O14" s="44">
        <f>TA!O$27+TA!O$164+TA!O$185+TA!O$225+TA!O$227+TA!O$228+TA!O$229</f>
        <v>134</v>
      </c>
      <c r="P14" s="67">
        <f t="shared" si="4"/>
      </c>
      <c r="Q14" s="44">
        <f>TA!O$238</f>
        <v>76</v>
      </c>
      <c r="R14" s="44">
        <f>TA!O$239+TA!O$240+TA!O$241+TA!O$242+TA!O$243+TA!O$244+TA!O$245+TA!O$246+TA!O$247+TA!O$248+TA!O$250+TA!O$251+TA!O$252+TA!O$253+TA!O$254+TA!O$255+TA!O$256+TA!O$257</f>
        <v>76</v>
      </c>
      <c r="S14" s="67">
        <f t="shared" si="5"/>
      </c>
      <c r="T14" s="44">
        <f>TA!O$258</f>
        <v>210</v>
      </c>
      <c r="U14" s="44">
        <f>TA!O$231+TA!O$238</f>
        <v>210</v>
      </c>
      <c r="V14" s="67">
        <f t="shared" si="6"/>
      </c>
    </row>
    <row r="15" spans="1:22" ht="12.75">
      <c r="A15" s="65">
        <v>11</v>
      </c>
      <c r="B15" s="66">
        <f>TA!P$27</f>
        <v>0</v>
      </c>
      <c r="C15" s="44">
        <f>TA!P$9+TA!P$10+TA!P$11+TA!P$12+TA!P$13+TA!P$14+TA!P$15+TA!P$16+TA!P$17+TA!P$18+TA!P$19+TA!P$20+TA!P$21+TA!P$22+TA!P$23+TA!P$24+TA!P$25+TA!P$26</f>
        <v>0</v>
      </c>
      <c r="D15" s="67">
        <f t="shared" si="0"/>
      </c>
      <c r="E15" s="44">
        <f>TA!P$164</f>
        <v>0</v>
      </c>
      <c r="F15" s="44">
        <f>TA!P$28+TA!P$33+TA!P$51+TA!P$52+TA!P$61+TA!P$70+TA!P$74+TA!P$101+TA!P$105+TA!P$106+TA!P$109+TA!P$110+TA!P$111+TA!P$113+TA!P$119+TA!P$121+TA!P$122+TA!P$123+TA!P$125+TA!P$126+TA!P$137+TA!P$139+TA!P$142+TA!P$146+TA!P$149+TA!P$153+TA!P$154+TA!P$155+TA!P$156+TA!P$157+TA!P$158+TA!P$159+TA!P$160+TA!P$163</f>
        <v>0</v>
      </c>
      <c r="G15" s="67">
        <f t="shared" si="1"/>
      </c>
      <c r="H15" s="44">
        <f>TA!P$185</f>
        <v>0</v>
      </c>
      <c r="I15" s="44">
        <f>TA!P$166+TA!P$167+TA!P$168++TA!P$183</f>
        <v>0</v>
      </c>
      <c r="J15" s="67">
        <f t="shared" si="2"/>
      </c>
      <c r="K15" s="44">
        <f>TA!P$225</f>
        <v>0</v>
      </c>
      <c r="L15" s="44">
        <f>TA!P$187+TA!P$197+TA!P$199+TA!P$200+TA!P$201+TA!P$202+TA!P$203+TA!P$204+TA!P$205+TA!P$206+TA!P$207+TA!P$208+TA!P$209+TA!P$210+TA!P$211+TA!P$215+TA!P$216+TA!P$217+TA!P$218+TA!P$219+TA!P$220+TA!P$221+TA!P$222+TA!P$223+TA!P$224</f>
        <v>0</v>
      </c>
      <c r="M15" s="67">
        <f t="shared" si="3"/>
      </c>
      <c r="N15" s="44">
        <f>TA!P$231</f>
        <v>0</v>
      </c>
      <c r="O15" s="44">
        <f>TA!P$27+TA!P$164+TA!P$185+TA!P$225+TA!P$227+TA!P$228+TA!P$229</f>
        <v>0</v>
      </c>
      <c r="P15" s="67">
        <f t="shared" si="4"/>
      </c>
      <c r="Q15" s="44">
        <f>TA!P$238</f>
        <v>0</v>
      </c>
      <c r="R15" s="44">
        <f>TA!P$239+TA!P$240+TA!P$241+TA!P$242+TA!P$243+TA!P$244+TA!P$245+TA!P$246+TA!P$247+TA!P$248+TA!P$250+TA!P$251+TA!P$252+TA!P$253+TA!P$254+TA!P$255+TA!P$256+TA!P$257</f>
        <v>0</v>
      </c>
      <c r="S15" s="67">
        <f t="shared" si="5"/>
      </c>
      <c r="T15" s="44">
        <f>TA!P$258</f>
        <v>0</v>
      </c>
      <c r="U15" s="44">
        <f>TA!P$231+TA!P$238</f>
        <v>0</v>
      </c>
      <c r="V15" s="67">
        <f t="shared" si="6"/>
      </c>
    </row>
    <row r="16" spans="1:22" ht="12.75">
      <c r="A16" s="70">
        <v>12</v>
      </c>
      <c r="B16" s="66">
        <f>TA!Q$27</f>
        <v>5659</v>
      </c>
      <c r="C16" s="44">
        <f>TA!Q$9+TA!Q$10+TA!Q$11+TA!Q$12+TA!Q$13+TA!Q$14+TA!Q$15+TA!Q$16+TA!Q$17+TA!Q$18+TA!Q$19+TA!Q$20+TA!Q$21+TA!Q$22+TA!Q$23+TA!Q$24+TA!Q$25+TA!Q$26</f>
        <v>5659</v>
      </c>
      <c r="D16" s="67">
        <f t="shared" si="0"/>
      </c>
      <c r="E16" s="44">
        <f>TA!Q$164</f>
        <v>0</v>
      </c>
      <c r="F16" s="44">
        <f>TA!Q$28+TA!Q$33+TA!Q$51+TA!Q$52+TA!Q$61+TA!Q$70+TA!Q$74+TA!Q$101+TA!Q$105+TA!Q$106+TA!Q$109+TA!Q$110+TA!Q$111+TA!Q$113+TA!Q$119+TA!Q$121+TA!Q$122+TA!Q$123+TA!Q$125+TA!Q$126+TA!Q$137+TA!Q$139+TA!Q$142+TA!Q$146+TA!Q$149+TA!Q$153+TA!Q$154+TA!Q$155+TA!Q$156+TA!Q$157+TA!Q$158+TA!Q$159+TA!Q$160+TA!Q$163</f>
        <v>0</v>
      </c>
      <c r="G16" s="67">
        <f t="shared" si="1"/>
      </c>
      <c r="H16" s="44">
        <f>TA!Q$185</f>
        <v>0</v>
      </c>
      <c r="I16" s="44">
        <f>TA!Q$166+TA!Q$167+TA!Q$168++TA!Q$183</f>
        <v>0</v>
      </c>
      <c r="J16" s="67">
        <f t="shared" si="2"/>
      </c>
      <c r="K16" s="44">
        <f>TA!Q$225</f>
        <v>0</v>
      </c>
      <c r="L16" s="44">
        <f>TA!Q$187+TA!Q$197+TA!Q$199+TA!Q$200+TA!Q$201+TA!Q$202+TA!Q$203+TA!Q$204+TA!Q$205+TA!Q$206+TA!Q$207+TA!Q$208+TA!Q$209+TA!Q$210+TA!Q$211+TA!Q$215+TA!Q$216+TA!Q$217+TA!Q$218+TA!Q$219+TA!Q$220+TA!Q$221+TA!Q$222+TA!Q$223+TA!Q$224</f>
        <v>0</v>
      </c>
      <c r="M16" s="67">
        <f t="shared" si="3"/>
      </c>
      <c r="N16" s="44">
        <f>TA!Q$231</f>
        <v>5659</v>
      </c>
      <c r="O16" s="44">
        <f>TA!Q$27+TA!Q$164+TA!Q$185+TA!Q$225+TA!Q$227+TA!Q$228+TA!Q$229</f>
        <v>5659</v>
      </c>
      <c r="P16" s="67">
        <f t="shared" si="4"/>
      </c>
      <c r="Q16" s="44">
        <f>TA!Q$238</f>
        <v>0</v>
      </c>
      <c r="R16" s="44">
        <f>TA!Q$239+TA!Q$240+TA!Q$241+TA!Q$242+TA!Q$243+TA!Q$244+TA!Q$245+TA!Q$246+TA!Q$247+TA!Q$248+TA!Q$250+TA!Q$251+TA!Q$252+TA!Q$253+TA!Q$254+TA!Q$255+TA!Q$256+TA!Q$257</f>
        <v>0</v>
      </c>
      <c r="S16" s="67">
        <f t="shared" si="5"/>
      </c>
      <c r="T16" s="44">
        <f>TA!Q$258</f>
        <v>5659</v>
      </c>
      <c r="U16" s="44">
        <f>TA!Q$231+TA!Q$238</f>
        <v>5659</v>
      </c>
      <c r="V16" s="67">
        <f t="shared" si="6"/>
      </c>
    </row>
    <row r="17" spans="1:22" ht="12.75">
      <c r="A17" s="65">
        <v>13</v>
      </c>
      <c r="B17" s="66">
        <f>TA!R$27</f>
        <v>63</v>
      </c>
      <c r="C17" s="44">
        <f>TA!R$9+TA!R$10+TA!R$11+TA!R$12+TA!R$13+TA!R$14+TA!R$15+TA!R$16+TA!R$17+TA!R$18+TA!R$19+TA!R$20+TA!R$21+TA!R$22+TA!R$23+TA!R$24+TA!R$25+TA!R$26</f>
        <v>63</v>
      </c>
      <c r="D17" s="67">
        <f t="shared" si="0"/>
      </c>
      <c r="E17" s="44">
        <f>TA!R$164</f>
        <v>0</v>
      </c>
      <c r="F17" s="44">
        <f>TA!R$28+TA!R$33+TA!R$51+TA!R$52+TA!R$61+TA!R$70+TA!R$74+TA!R$101+TA!R$105+TA!R$106+TA!R$109+TA!R$110+TA!R$111+TA!R$113+TA!R$119+TA!R$121+TA!R$122+TA!R$123+TA!R$125+TA!R$126+TA!R$137+TA!R$139+TA!R$142+TA!R$146+TA!R$149+TA!R$153+TA!R$154+TA!R$155+TA!R$156+TA!R$157+TA!R$158+TA!R$159+TA!R$160+TA!R$163</f>
        <v>0</v>
      </c>
      <c r="G17" s="67">
        <f t="shared" si="1"/>
      </c>
      <c r="H17" s="44">
        <f>TA!R$185</f>
        <v>0</v>
      </c>
      <c r="I17" s="44">
        <f>TA!R$166+TA!R$167+TA!R$168++TA!R$183</f>
        <v>0</v>
      </c>
      <c r="J17" s="67">
        <f t="shared" si="2"/>
      </c>
      <c r="K17" s="44">
        <f>TA!R$225</f>
        <v>0</v>
      </c>
      <c r="L17" s="44">
        <f>TA!R$187+TA!R$197+TA!R$199+TA!R$200+TA!R$201+TA!R$202+TA!R$203+TA!R$204+TA!R$205+TA!R$206+TA!R$207+TA!R$208+TA!R$209+TA!R$210+TA!R$211+TA!R$215+TA!R$216+TA!R$217+TA!R$218+TA!R$219+TA!R$220+TA!R$221+TA!R$222+TA!R$223+TA!R$224</f>
        <v>0</v>
      </c>
      <c r="M17" s="67">
        <f t="shared" si="3"/>
      </c>
      <c r="N17" s="44">
        <f>TA!R$231</f>
        <v>63</v>
      </c>
      <c r="O17" s="44">
        <f>TA!R$27+TA!R$164+TA!R$185+TA!R$225+TA!R$227+TA!R$228+TA!R$229</f>
        <v>63</v>
      </c>
      <c r="P17" s="67">
        <f t="shared" si="4"/>
      </c>
      <c r="Q17" s="44">
        <f>TA!R$238</f>
        <v>0</v>
      </c>
      <c r="R17" s="44">
        <f>TA!R$239+TA!R$240+TA!R$241+TA!R$242+TA!R$243+TA!R$244+TA!R$245+TA!R$246+TA!R$247+TA!R$248+TA!R$250+TA!R$251+TA!R$252+TA!R$253+TA!R$254+TA!R$255+TA!R$256+TA!R$257</f>
        <v>0</v>
      </c>
      <c r="S17" s="67">
        <f t="shared" si="5"/>
      </c>
      <c r="T17" s="44">
        <f>TA!R$258</f>
        <v>63</v>
      </c>
      <c r="U17" s="44">
        <f>TA!R$231+TA!R$238</f>
        <v>63</v>
      </c>
      <c r="V17" s="67">
        <f t="shared" si="6"/>
      </c>
    </row>
    <row r="18" spans="1:22" ht="12.75">
      <c r="A18" s="70">
        <v>14</v>
      </c>
      <c r="B18" s="66">
        <f>TA!S$27</f>
        <v>0</v>
      </c>
      <c r="C18" s="44">
        <f>TA!S$9+TA!S$10+TA!S$11+TA!S$12+TA!S$13+TA!S$14+TA!S$15+TA!S$16+TA!S$17+TA!S$18+TA!S$19+TA!S$20+TA!S$21+TA!S$22+TA!S$23+TA!S$24+TA!S$25+TA!S$26</f>
        <v>0</v>
      </c>
      <c r="D18" s="67">
        <f t="shared" si="0"/>
      </c>
      <c r="E18" s="44">
        <f>TA!S$164</f>
        <v>7479</v>
      </c>
      <c r="F18" s="44">
        <f>TA!S$28+TA!S$33+TA!S$51+TA!S$52+TA!S$61+TA!S$70+TA!S$74+TA!S$101+TA!S$105+TA!S$106+TA!S$109+TA!S$110+TA!S$111+TA!S$113+TA!S$119+TA!S$121+TA!S$122+TA!S$123+TA!S$125+TA!S$126+TA!S$137+TA!S$139+TA!S$142+TA!S$146+TA!S$149+TA!S$153+TA!S$154+TA!S$155+TA!S$156+TA!S$157+TA!S$158+TA!S$159+TA!S$160+TA!S$163</f>
        <v>7479</v>
      </c>
      <c r="G18" s="67">
        <f t="shared" si="1"/>
      </c>
      <c r="H18" s="44">
        <f>TA!S$185</f>
        <v>169</v>
      </c>
      <c r="I18" s="44">
        <f>TA!S$166+TA!S$167+TA!S$168++TA!S$183</f>
        <v>169</v>
      </c>
      <c r="J18" s="67">
        <f t="shared" si="2"/>
      </c>
      <c r="K18" s="44">
        <f>TA!S$225</f>
        <v>979</v>
      </c>
      <c r="L18" s="44">
        <f>TA!S$187+TA!S$197+TA!S$199+TA!S$200+TA!S$201+TA!S$202+TA!S$203+TA!S$204+TA!S$205+TA!S$206+TA!S$207+TA!S$208+TA!S$209+TA!S$210+TA!S$211+TA!S$215+TA!S$216+TA!S$217+TA!S$218+TA!S$219+TA!S$220+TA!S$221+TA!S$222+TA!S$223+TA!S$224</f>
        <v>979</v>
      </c>
      <c r="M18" s="67">
        <f t="shared" si="3"/>
      </c>
      <c r="N18" s="44">
        <f>TA!S$231</f>
        <v>8627</v>
      </c>
      <c r="O18" s="44">
        <f>TA!S$27+TA!S$164+TA!S$185+TA!S$225+TA!S$227+TA!S$228+TA!S$229</f>
        <v>8627</v>
      </c>
      <c r="P18" s="67">
        <f t="shared" si="4"/>
      </c>
      <c r="Q18" s="44">
        <f>TA!S$238</f>
        <v>0</v>
      </c>
      <c r="R18" s="44">
        <f>TA!S$239+TA!S$240+TA!S$241+TA!S$242+TA!S$243+TA!S$244+TA!S$245+TA!S$246+TA!S$247+TA!S$248+TA!S$250+TA!S$251+TA!S$252+TA!S$253+TA!S$254+TA!S$255+TA!S$256+TA!S$257</f>
        <v>0</v>
      </c>
      <c r="S18" s="67">
        <f t="shared" si="5"/>
      </c>
      <c r="T18" s="44">
        <f>TA!S$258</f>
        <v>8627</v>
      </c>
      <c r="U18" s="44">
        <f>TA!S$231+TA!S$238</f>
        <v>8627</v>
      </c>
      <c r="V18" s="67">
        <f t="shared" si="6"/>
      </c>
    </row>
    <row r="19" spans="1:22" ht="12.75">
      <c r="A19" s="65">
        <v>15</v>
      </c>
      <c r="B19" s="66">
        <f>TA!T$27</f>
        <v>0</v>
      </c>
      <c r="C19" s="44">
        <f>TA!T$9+TA!T$10+TA!T$11+TA!T$12+TA!T$13+TA!T$14+TA!T$15+TA!T$16+TA!T$17+TA!T$18+TA!T$19+TA!T$20+TA!T$21+TA!T$22+TA!T$23+TA!T$24+TA!T$25+TA!T$26</f>
        <v>0</v>
      </c>
      <c r="D19" s="67">
        <f t="shared" si="0"/>
      </c>
      <c r="E19" s="44">
        <f>TA!T$164</f>
        <v>0</v>
      </c>
      <c r="F19" s="44">
        <f>TA!T$28+TA!T$33+TA!T$51+TA!T$52+TA!T$61+TA!T$70+TA!T$74+TA!T$101+TA!T$105+TA!T$106+TA!T$109+TA!T$110+TA!T$111+TA!T$113+TA!T$119+TA!T$121+TA!T$122+TA!T$123+TA!T$125+TA!T$126+TA!T$137+TA!T$139+TA!T$142+TA!T$146+TA!T$149+TA!T$153+TA!T$154+TA!T$155+TA!T$156+TA!T$157+TA!T$158+TA!T$159+TA!T$160+TA!T$163</f>
        <v>0</v>
      </c>
      <c r="G19" s="67">
        <f t="shared" si="1"/>
      </c>
      <c r="H19" s="44">
        <f>TA!T$185</f>
        <v>0</v>
      </c>
      <c r="I19" s="44">
        <f>TA!T$166+TA!T$167+TA!T$168++TA!T$183</f>
        <v>0</v>
      </c>
      <c r="J19" s="67">
        <f t="shared" si="2"/>
      </c>
      <c r="K19" s="44">
        <f>TA!T$225</f>
        <v>0</v>
      </c>
      <c r="L19" s="44">
        <f>TA!T$187+TA!T$197+TA!T$199+TA!T$200+TA!T$201+TA!T$202+TA!T$203+TA!T$204+TA!T$205+TA!T$206+TA!T$207+TA!T$208+TA!T$209+TA!T$210+TA!T$211+TA!T$215+TA!T$216+TA!T$217+TA!T$218+TA!T$219+TA!T$220+TA!T$221+TA!T$222+TA!T$223+TA!T$224</f>
        <v>0</v>
      </c>
      <c r="M19" s="67">
        <f t="shared" si="3"/>
      </c>
      <c r="N19" s="44">
        <f>TA!T$231</f>
        <v>0</v>
      </c>
      <c r="O19" s="44">
        <f>TA!T$27+TA!T$164+TA!T$185+TA!T$225+TA!T$227+TA!T$228+TA!T$229</f>
        <v>0</v>
      </c>
      <c r="P19" s="67">
        <f t="shared" si="4"/>
      </c>
      <c r="Q19" s="44">
        <f>TA!T$238</f>
        <v>25823</v>
      </c>
      <c r="R19" s="44">
        <f>TA!T$239+TA!T$240+TA!T$241+TA!T$242+TA!T$243+TA!T$244+TA!T$245+TA!T$246+TA!T$247+TA!T$248+TA!T$250+TA!T$251+TA!T$252+TA!T$253+TA!T$254+TA!T$255+TA!T$256+TA!T$257</f>
        <v>25823</v>
      </c>
      <c r="S19" s="67">
        <f t="shared" si="5"/>
      </c>
      <c r="T19" s="44">
        <f>TA!T$258</f>
        <v>25823</v>
      </c>
      <c r="U19" s="44">
        <f>TA!T$231+TA!T$238</f>
        <v>25823</v>
      </c>
      <c r="V19" s="67">
        <f t="shared" si="6"/>
      </c>
    </row>
    <row r="20" spans="1:22" ht="12.75">
      <c r="A20" s="70">
        <v>16</v>
      </c>
      <c r="B20" s="66">
        <f>TA!U$27</f>
        <v>0</v>
      </c>
      <c r="C20" s="44">
        <f>TA!U$9+TA!U$10+TA!U$11+TA!U$12+TA!U$13+TA!U$14+TA!U$15+TA!U$16+TA!U$17+TA!U$18+TA!U$19+TA!U$20+TA!U$21+TA!U$22+TA!U$23+TA!U$24+TA!U$25+TA!U$26</f>
        <v>0</v>
      </c>
      <c r="D20" s="67">
        <f t="shared" si="0"/>
      </c>
      <c r="E20" s="44">
        <f>TA!U$164</f>
        <v>6793</v>
      </c>
      <c r="F20" s="44">
        <f>TA!U$28+TA!U$33+TA!U$51+TA!U$52+TA!U$61+TA!U$70+TA!U$74+TA!U$101+TA!U$105+TA!U$106+TA!U$109+TA!U$110+TA!U$111+TA!U$113+TA!U$119+TA!U$121+TA!U$122+TA!U$123+TA!U$125+TA!U$126+TA!U$137+TA!U$139+TA!U$142+TA!U$146+TA!U$149+TA!U$153+TA!U$154+TA!U$155+TA!U$156+TA!U$157+TA!U$158+TA!U$159+TA!U$160+TA!U$163</f>
        <v>6793</v>
      </c>
      <c r="G20" s="67">
        <f t="shared" si="1"/>
      </c>
      <c r="H20" s="44">
        <f>TA!U$185</f>
        <v>88</v>
      </c>
      <c r="I20" s="44">
        <f>TA!U$166+TA!U$167+TA!U$168++TA!U$183</f>
        <v>88</v>
      </c>
      <c r="J20" s="67">
        <f t="shared" si="2"/>
      </c>
      <c r="K20" s="44">
        <f>TA!U$225</f>
        <v>941</v>
      </c>
      <c r="L20" s="44">
        <f>TA!U$187+TA!U$197+TA!U$199+TA!U$200+TA!U$201+TA!U$202+TA!U$203+TA!U$204+TA!U$205+TA!U$206+TA!U$207+TA!U$208+TA!U$209+TA!U$210+TA!U$211+TA!U$215+TA!U$216+TA!U$217+TA!U$218+TA!U$219+TA!U$220+TA!U$221+TA!U$222+TA!U$223+TA!U$224</f>
        <v>941</v>
      </c>
      <c r="M20" s="67">
        <f t="shared" si="3"/>
      </c>
      <c r="N20" s="44">
        <f>TA!U$231</f>
        <v>7822</v>
      </c>
      <c r="O20" s="44">
        <f>TA!U$27+TA!U$164+TA!U$185+TA!U$225+TA!U$227+TA!U$228+TA!U$229</f>
        <v>7822</v>
      </c>
      <c r="P20" s="67">
        <f t="shared" si="4"/>
      </c>
      <c r="Q20" s="44">
        <f>TA!U$238</f>
        <v>24552</v>
      </c>
      <c r="R20" s="44">
        <f>TA!U$239+TA!U$240+TA!U$241+TA!U$242+TA!U$243+TA!U$244+TA!U$245+TA!U$246+TA!U$247+TA!U$248+TA!U$250+TA!U$251+TA!U$252+TA!U$253+TA!U$254+TA!U$255+TA!U$256+TA!U$257</f>
        <v>24552</v>
      </c>
      <c r="S20" s="67">
        <f t="shared" si="5"/>
      </c>
      <c r="T20" s="44">
        <f>TA!U$258</f>
        <v>32374</v>
      </c>
      <c r="U20" s="44">
        <f>TA!U$231+TA!U$238</f>
        <v>32374</v>
      </c>
      <c r="V20" s="67">
        <f t="shared" si="6"/>
      </c>
    </row>
    <row r="21" spans="1:22" ht="12.75">
      <c r="A21" s="65">
        <v>17</v>
      </c>
      <c r="B21" s="66">
        <f>TA!V$27</f>
        <v>0</v>
      </c>
      <c r="C21" s="44">
        <f>TA!V$9+TA!V$10+TA!V$11+TA!V$12+TA!V$13+TA!V$14+TA!V$15+TA!V$16+TA!V$17+TA!V$18+TA!V$19+TA!V$20+TA!V$21+TA!V$22+TA!V$23+TA!V$24+TA!V$25+TA!V$26</f>
        <v>0</v>
      </c>
      <c r="D21" s="67">
        <f t="shared" si="0"/>
      </c>
      <c r="E21" s="44">
        <f>TA!V$164</f>
        <v>686</v>
      </c>
      <c r="F21" s="44">
        <f>TA!V$28+TA!V$33+TA!V$51+TA!V$52+TA!V$61+TA!V$70+TA!V$74+TA!V$101+TA!V$105+TA!V$106+TA!V$109+TA!V$110+TA!V$111+TA!V$113+TA!V$119+TA!V$121+TA!V$122+TA!V$123+TA!V$125+TA!V$126+TA!V$137+TA!V$139+TA!V$142+TA!V$146+TA!V$149+TA!V$153+TA!V$154+TA!V$155+TA!V$156+TA!V$157+TA!V$158+TA!V$159+TA!V$160+TA!V$163</f>
        <v>686</v>
      </c>
      <c r="G21" s="67">
        <f t="shared" si="1"/>
      </c>
      <c r="H21" s="44">
        <f>TA!V$185</f>
        <v>81</v>
      </c>
      <c r="I21" s="44">
        <f>TA!V$166+TA!V$167+TA!V$168++TA!V$183</f>
        <v>81</v>
      </c>
      <c r="J21" s="67">
        <f t="shared" si="2"/>
      </c>
      <c r="K21" s="44">
        <f>TA!V$225</f>
        <v>38</v>
      </c>
      <c r="L21" s="44">
        <f>TA!V$187+TA!V$197+TA!V$199+TA!V$200+TA!V$201+TA!V$202+TA!V$203+TA!V$204+TA!V$205+TA!V$206+TA!V$207+TA!V$208+TA!V$209+TA!V$210+TA!V$211+TA!V$215+TA!V$216+TA!V$217+TA!V$218+TA!V$219+TA!V$220+TA!V$221+TA!V$222+TA!V$223+TA!V$224</f>
        <v>38</v>
      </c>
      <c r="M21" s="67">
        <f t="shared" si="3"/>
      </c>
      <c r="N21" s="44">
        <f>TA!V$231</f>
        <v>805</v>
      </c>
      <c r="O21" s="44">
        <f>TA!V$27+TA!V$164+TA!V$185+TA!V$225+TA!V$227+TA!V$228+TA!V$229</f>
        <v>805</v>
      </c>
      <c r="P21" s="67">
        <f t="shared" si="4"/>
      </c>
      <c r="Q21" s="44">
        <f>TA!V$238</f>
        <v>1271</v>
      </c>
      <c r="R21" s="44">
        <f>TA!V$239+TA!V$240+TA!V$241+TA!V$242+TA!V$243+TA!V$244+TA!V$245+TA!V$246+TA!V$247+TA!V$248+TA!V$250+TA!V$251+TA!V$252+TA!V$253+TA!V$254+TA!V$255+TA!V$256+TA!V$257</f>
        <v>1271</v>
      </c>
      <c r="S21" s="67">
        <f t="shared" si="5"/>
      </c>
      <c r="T21" s="44">
        <f>TA!V$258</f>
        <v>2076</v>
      </c>
      <c r="U21" s="44">
        <f>TA!V$231+TA!V$238</f>
        <v>2076</v>
      </c>
      <c r="V21" s="67">
        <f t="shared" si="6"/>
      </c>
    </row>
    <row r="22" spans="1:22" ht="12.75">
      <c r="A22" s="70">
        <v>18</v>
      </c>
      <c r="B22" s="66">
        <f>TA!W$27</f>
        <v>0</v>
      </c>
      <c r="C22" s="44">
        <f>TA!W$9+TA!W$10+TA!W$11+TA!W$12+TA!W$13+TA!W$14+TA!W$15+TA!W$16+TA!W$17+TA!W$18+TA!W$19+TA!W$20+TA!W$21+TA!W$22+TA!W$23+TA!W$24+TA!W$25+TA!W$26</f>
        <v>0</v>
      </c>
      <c r="D22" s="67">
        <f t="shared" si="0"/>
      </c>
      <c r="E22" s="44">
        <f>TA!W$164</f>
        <v>0</v>
      </c>
      <c r="F22" s="44">
        <f>TA!W$28+TA!W$33+TA!W$51+TA!W$52+TA!W$61+TA!W$70+TA!W$74+TA!W$101+TA!W$105+TA!W$106+TA!W$109+TA!W$110+TA!W$111+TA!W$113+TA!W$119+TA!W$121+TA!W$122+TA!W$123+TA!W$125+TA!W$126+TA!W$137+TA!W$139+TA!W$142+TA!W$146+TA!W$149+TA!W$153+TA!W$154+TA!W$155+TA!W$156+TA!W$157+TA!W$158+TA!W$159+TA!W$160+TA!W$163</f>
        <v>0</v>
      </c>
      <c r="G22" s="67">
        <f t="shared" si="1"/>
      </c>
      <c r="H22" s="44">
        <f>TA!W$185</f>
        <v>0</v>
      </c>
      <c r="I22" s="44">
        <f>TA!W$166+TA!W$167+TA!W$168++TA!W$183</f>
        <v>0</v>
      </c>
      <c r="J22" s="67">
        <f t="shared" si="2"/>
      </c>
      <c r="K22" s="44">
        <f>TA!W$225</f>
        <v>0</v>
      </c>
      <c r="L22" s="44">
        <f>TA!W$187+TA!W$197+TA!W$199+TA!W$200+TA!W$201+TA!W$202+TA!W$203+TA!W$204+TA!W$205+TA!W$206+TA!W$207+TA!W$208+TA!W$209+TA!W$210+TA!W$211+TA!W$215+TA!W$216+TA!W$217+TA!W$218+TA!W$219+TA!W$220+TA!W$221+TA!W$222+TA!W$223+TA!W$224</f>
        <v>0</v>
      </c>
      <c r="M22" s="67">
        <f t="shared" si="3"/>
      </c>
      <c r="N22" s="44">
        <f>TA!W$231</f>
        <v>0</v>
      </c>
      <c r="O22" s="44">
        <f>TA!W$27+TA!W$164+TA!W$185+TA!W$225+TA!W$227+TA!W$228+TA!W$229</f>
        <v>0</v>
      </c>
      <c r="P22" s="67">
        <f t="shared" si="4"/>
      </c>
      <c r="Q22" s="44">
        <f>TA!W$238</f>
        <v>0</v>
      </c>
      <c r="R22" s="44">
        <f>TA!W$239+TA!W$240+TA!W$241+TA!W$242+TA!W$243+TA!W$244+TA!W$245+TA!W$246+TA!W$247+TA!W$248+TA!W$250+TA!W$251+TA!W$252+TA!W$253+TA!W$254+TA!W$255+TA!W$256+TA!W$257</f>
        <v>0</v>
      </c>
      <c r="S22" s="67">
        <f t="shared" si="5"/>
      </c>
      <c r="T22" s="44">
        <f>TA!W$258</f>
        <v>0</v>
      </c>
      <c r="U22" s="44">
        <f>TA!W$231+TA!W$238</f>
        <v>0</v>
      </c>
      <c r="V22" s="67">
        <f t="shared" si="6"/>
      </c>
    </row>
    <row r="23" spans="1:22" ht="12.75">
      <c r="A23" s="65">
        <v>19</v>
      </c>
      <c r="B23" s="66">
        <f>TA!X$27</f>
        <v>0</v>
      </c>
      <c r="C23" s="44">
        <f>TA!X$9+TA!X$10+TA!X$11+TA!X$12+TA!X$13+TA!X$14+TA!X$15+TA!X$16+TA!X$17+TA!X$18+TA!X$19+TA!X$20+TA!X$21+TA!X$22+TA!X$23+TA!X$24+TA!X$25+TA!X$26</f>
        <v>0</v>
      </c>
      <c r="D23" s="67">
        <f t="shared" si="0"/>
      </c>
      <c r="E23" s="44">
        <f>TA!X$164</f>
        <v>0</v>
      </c>
      <c r="F23" s="44">
        <f>TA!X$28+TA!X$33+TA!X$51+TA!X$52+TA!X$61+TA!X$70+TA!X$74+TA!X$101+TA!X$105+TA!X$106+TA!X$109+TA!X$110+TA!X$111+TA!X$113+TA!X$119+TA!X$121+TA!X$122+TA!X$123+TA!X$125+TA!X$126+TA!X$137+TA!X$139+TA!X$142+TA!X$146+TA!X$149+TA!X$153+TA!X$154+TA!X$155+TA!X$156+TA!X$157+TA!X$158+TA!X$159+TA!X$160+TA!X$163</f>
        <v>0</v>
      </c>
      <c r="G23" s="67">
        <f t="shared" si="1"/>
      </c>
      <c r="H23" s="44">
        <f>TA!X$185</f>
        <v>0</v>
      </c>
      <c r="I23" s="44">
        <f>TA!X$166+TA!X$167+TA!X$168++TA!X$183</f>
        <v>0</v>
      </c>
      <c r="J23" s="67">
        <f t="shared" si="2"/>
      </c>
      <c r="K23" s="44">
        <f>TA!X$225</f>
        <v>0</v>
      </c>
      <c r="L23" s="44">
        <f>TA!X$187+TA!X$197+TA!X$199+TA!X$200+TA!X$201+TA!X$202+TA!X$203+TA!X$204+TA!X$205+TA!X$206+TA!X$207+TA!X$208+TA!X$209+TA!X$210+TA!X$211+TA!X$215+TA!X$216+TA!X$217+TA!X$218+TA!X$219+TA!X$220+TA!X$221+TA!X$222+TA!X$223+TA!X$224</f>
        <v>0</v>
      </c>
      <c r="M23" s="67">
        <f t="shared" si="3"/>
      </c>
      <c r="N23" s="44">
        <f>TA!X$231</f>
        <v>0</v>
      </c>
      <c r="O23" s="44">
        <f>TA!X$27+TA!X$164+TA!X$185+TA!X$225+TA!X$227+TA!X$228+TA!X$229</f>
        <v>0</v>
      </c>
      <c r="P23" s="67">
        <f t="shared" si="4"/>
      </c>
      <c r="Q23" s="44">
        <f>TA!X$238</f>
        <v>0</v>
      </c>
      <c r="R23" s="44">
        <f>TA!X$239+TA!X$240+TA!X$241+TA!X$242+TA!X$243+TA!X$244+TA!X$245+TA!X$246+TA!X$247+TA!X$248+TA!X$250+TA!X$251+TA!X$252+TA!X$253+TA!X$254+TA!X$255+TA!X$256+TA!X$257</f>
        <v>0</v>
      </c>
      <c r="S23" s="67">
        <f t="shared" si="5"/>
      </c>
      <c r="T23" s="44">
        <f>TA!X$258</f>
        <v>0</v>
      </c>
      <c r="U23" s="44">
        <f>TA!X$231+TA!X$238</f>
        <v>0</v>
      </c>
      <c r="V23" s="67">
        <f t="shared" si="6"/>
      </c>
    </row>
    <row r="24" spans="1:22" ht="12.75">
      <c r="A24" s="70">
        <v>20</v>
      </c>
      <c r="B24" s="66">
        <f>TA!Y$27</f>
        <v>0</v>
      </c>
      <c r="C24" s="44">
        <f>TA!Y$9+TA!Y$10+TA!Y$11+TA!Y$12+TA!Y$13+TA!Y$14+TA!Y$15+TA!Y$16+TA!Y$17+TA!Y$18+TA!Y$19+TA!Y$20+TA!Y$21+TA!Y$22+TA!Y$23+TA!Y$24+TA!Y$25+TA!Y$26</f>
        <v>0</v>
      </c>
      <c r="D24" s="67">
        <f t="shared" si="0"/>
      </c>
      <c r="E24" s="44">
        <f>TA!Y$164</f>
        <v>0</v>
      </c>
      <c r="F24" s="44">
        <f>TA!Y$28+TA!Y$33+TA!Y$51+TA!Y$52+TA!Y$61+TA!Y$70+TA!Y$74+TA!Y$101+TA!Y$105+TA!Y$106+TA!Y$109+TA!Y$110+TA!Y$111+TA!Y$113+TA!Y$119+TA!Y$121+TA!Y$122+TA!Y$123+TA!Y$125+TA!Y$126+TA!Y$137+TA!Y$139+TA!Y$142+TA!Y$146+TA!Y$149+TA!Y$153+TA!Y$154+TA!Y$155+TA!Y$156+TA!Y$157+TA!Y$158+TA!Y$159+TA!Y$160+TA!Y$163</f>
        <v>0</v>
      </c>
      <c r="G24" s="67">
        <f t="shared" si="1"/>
      </c>
      <c r="H24" s="44">
        <f>TA!Y$185</f>
        <v>0</v>
      </c>
      <c r="I24" s="44">
        <f>TA!Y$166+TA!Y$167+TA!Y$168++TA!Y$183</f>
        <v>0</v>
      </c>
      <c r="J24" s="67">
        <f t="shared" si="2"/>
      </c>
      <c r="K24" s="44">
        <f>TA!Y$225</f>
        <v>0</v>
      </c>
      <c r="L24" s="44">
        <f>TA!Y$187+TA!Y$197+TA!Y$199+TA!Y$200+TA!Y$201+TA!Y$202+TA!Y$203+TA!Y$204+TA!Y$205+TA!Y$206+TA!Y$207+TA!Y$208+TA!Y$209+TA!Y$210+TA!Y$211+TA!Y$215+TA!Y$216+TA!Y$217+TA!Y$218+TA!Y$219+TA!Y$220+TA!Y$221+TA!Y$222+TA!Y$223+TA!Y$224</f>
        <v>0</v>
      </c>
      <c r="M24" s="67">
        <f t="shared" si="3"/>
      </c>
      <c r="N24" s="44">
        <f>TA!Y$231</f>
        <v>0</v>
      </c>
      <c r="O24" s="44">
        <f>TA!Y$27+TA!Y$164+TA!Y$185+TA!Y$225+TA!Y$227+TA!Y$228+TA!Y$229</f>
        <v>0</v>
      </c>
      <c r="P24" s="67">
        <f t="shared" si="4"/>
      </c>
      <c r="Q24" s="44">
        <f>TA!Y$238</f>
        <v>0</v>
      </c>
      <c r="R24" s="44">
        <f>TA!Y$239+TA!Y$240+TA!Y$241+TA!Y$242+TA!Y$243+TA!Y$244+TA!Y$245+TA!Y$246+TA!Y$247+TA!Y$248+TA!Y$250+TA!Y$251+TA!Y$252+TA!Y$253+TA!Y$254+TA!Y$255+TA!Y$256+TA!Y$257</f>
        <v>0</v>
      </c>
      <c r="S24" s="67">
        <f t="shared" si="5"/>
      </c>
      <c r="T24" s="44">
        <f>TA!Y$258</f>
        <v>0</v>
      </c>
      <c r="U24" s="44">
        <f>TA!Y$231+TA!Y$238</f>
        <v>0</v>
      </c>
      <c r="V24" s="67">
        <f t="shared" si="6"/>
      </c>
    </row>
    <row r="25" spans="1:22" ht="12.75">
      <c r="A25" s="65">
        <v>21</v>
      </c>
      <c r="B25" s="66">
        <f>TA!Z$27</f>
        <v>0</v>
      </c>
      <c r="C25" s="44">
        <f>TA!Z$9+TA!Z$10+TA!Z$11+TA!Z$12+TA!Z$13+TA!Z$14+TA!Z$15+TA!Z$16+TA!Z$17+TA!Z$18+TA!Z$19+TA!Z$20+TA!Z$21+TA!Z$22+TA!Z$23+TA!Z$24+TA!Z$25+TA!Z$26</f>
        <v>0</v>
      </c>
      <c r="D25" s="67">
        <f t="shared" si="0"/>
      </c>
      <c r="E25" s="44">
        <f>TA!Z$164</f>
        <v>0</v>
      </c>
      <c r="F25" s="44">
        <f>TA!Z$28+TA!Z$33+TA!Z$51+TA!Z$52+TA!Z$61+TA!Z$70+TA!Z$74+TA!Z$101+TA!Z$105+TA!Z$106+TA!Z$109+TA!Z$110+TA!Z$111+TA!Z$113+TA!Z$119+TA!Z$121+TA!Z$122+TA!Z$123+TA!Z$125+TA!Z$126+TA!Z$137+TA!Z$139+TA!Z$142+TA!Z$146+TA!Z$149+TA!Z$153+TA!Z$154+TA!Z$155+TA!Z$156+TA!Z$157+TA!Z$158+TA!Z$159+TA!Z$160+TA!Z$163</f>
        <v>0</v>
      </c>
      <c r="G25" s="67">
        <f t="shared" si="1"/>
      </c>
      <c r="H25" s="44">
        <f>TA!Z$185</f>
        <v>0</v>
      </c>
      <c r="I25" s="44">
        <f>TA!Z$166+TA!Z$167+TA!Z$168++TA!Z$183</f>
        <v>0</v>
      </c>
      <c r="J25" s="67">
        <f t="shared" si="2"/>
      </c>
      <c r="K25" s="44">
        <f>TA!Z$225</f>
        <v>0</v>
      </c>
      <c r="L25" s="44">
        <f>TA!Z$187+TA!Z$197+TA!Z$199+TA!Z$200+TA!Z$201+TA!Z$202+TA!Z$203+TA!Z$204+TA!Z$205+TA!Z$206+TA!Z$207+TA!Z$208+TA!Z$209+TA!Z$210+TA!Z$211+TA!Z$215+TA!Z$216+TA!Z$217+TA!Z$218+TA!Z$219+TA!Z$220+TA!Z$221+TA!Z$222+TA!Z$223+TA!Z$224</f>
        <v>0</v>
      </c>
      <c r="M25" s="67">
        <f t="shared" si="3"/>
      </c>
      <c r="N25" s="44">
        <f>TA!Z$231</f>
        <v>0</v>
      </c>
      <c r="O25" s="44">
        <f>TA!Z$27+TA!Z$164+TA!Z$185+TA!Z$225+TA!Z$227+TA!Z$228+TA!Z$229</f>
        <v>0</v>
      </c>
      <c r="P25" s="67">
        <f t="shared" si="4"/>
      </c>
      <c r="Q25" s="44">
        <f>TA!Z$238</f>
        <v>0</v>
      </c>
      <c r="R25" s="44">
        <f>TA!Z$239+TA!Z$240+TA!Z$241+TA!Z$242+TA!Z$243+TA!Z$244+TA!Z$245+TA!Z$246+TA!Z$247+TA!Z$248+TA!Z$250+TA!Z$251+TA!Z$252+TA!Z$253+TA!Z$254+TA!Z$255+TA!Z$256+TA!Z$257</f>
        <v>0</v>
      </c>
      <c r="S25" s="67">
        <f t="shared" si="5"/>
      </c>
      <c r="T25" s="44">
        <f>TA!Z$258</f>
        <v>0</v>
      </c>
      <c r="U25" s="44">
        <f>TA!Z$231+TA!Z$238</f>
        <v>0</v>
      </c>
      <c r="V25" s="67">
        <f t="shared" si="6"/>
      </c>
    </row>
    <row r="26" spans="1:22" ht="12.75">
      <c r="A26" s="70">
        <v>22</v>
      </c>
      <c r="B26" s="66">
        <f>TA!AA$27</f>
        <v>0</v>
      </c>
      <c r="C26" s="44">
        <f>TA!AA$9+TA!AA$10+TA!AA$11+TA!AA$12+TA!AA$13+TA!AA$14+TA!AA$15+TA!AA$16+TA!AA$17+TA!AA$18+TA!AA$19+TA!AA$20+TA!AA$21+TA!AA$22+TA!AA$23+TA!AA$24+TA!AA$25+TA!AA$26</f>
        <v>0</v>
      </c>
      <c r="D26" s="67">
        <f t="shared" si="0"/>
      </c>
      <c r="E26" s="44">
        <f>TA!AA$164</f>
        <v>116</v>
      </c>
      <c r="F26" s="44">
        <f>TA!AA$28+TA!AA$33+TA!AA$51+TA!AA$52+TA!AA$61+TA!AA$70+TA!AA$74+TA!AA$101+TA!AA$105+TA!AA$106+TA!AA$109+TA!AA$110+TA!AA$111+TA!AA$113+TA!AA$119+TA!AA$121+TA!AA$122+TA!AA$123+TA!AA$125+TA!AA$126+TA!AA$137+TA!AA$139+TA!AA$142+TA!AA$146+TA!AA$149+TA!AA$153+TA!AA$154+TA!AA$155+TA!AA$156+TA!AA$157+TA!AA$158+TA!AA$159+TA!AA$160+TA!AA$163</f>
        <v>116</v>
      </c>
      <c r="G26" s="67">
        <f t="shared" si="1"/>
      </c>
      <c r="H26" s="44">
        <f>TA!AA$185</f>
        <v>0</v>
      </c>
      <c r="I26" s="44">
        <f>TA!AA$166+TA!AA$167+TA!AA$168++TA!AA$183</f>
        <v>0</v>
      </c>
      <c r="J26" s="67">
        <f t="shared" si="2"/>
      </c>
      <c r="K26" s="44">
        <f>TA!AA$225</f>
        <v>0</v>
      </c>
      <c r="L26" s="44">
        <f>TA!AA$187+TA!AA$197+TA!AA$199+TA!AA$200+TA!AA$201+TA!AA$202+TA!AA$203+TA!AA$204+TA!AA$205+TA!AA$206+TA!AA$207+TA!AA$208+TA!AA$209+TA!AA$210+TA!AA$211+TA!AA$215+TA!AA$216+TA!AA$217+TA!AA$218+TA!AA$219+TA!AA$220+TA!AA$221+TA!AA$222+TA!AA$223+TA!AA$224</f>
        <v>0</v>
      </c>
      <c r="M26" s="67">
        <f t="shared" si="3"/>
      </c>
      <c r="N26" s="44">
        <f>TA!AA$231</f>
        <v>116</v>
      </c>
      <c r="O26" s="44">
        <f>TA!AA$27+TA!AA$164+TA!AA$185+TA!AA$225+TA!AA$227+TA!AA$228+TA!AA$229</f>
        <v>116</v>
      </c>
      <c r="P26" s="67">
        <f t="shared" si="4"/>
      </c>
      <c r="Q26" s="44">
        <f>TA!AA$238</f>
        <v>0</v>
      </c>
      <c r="R26" s="44">
        <f>TA!AA$239+TA!AA$240+TA!AA$241+TA!AA$242+TA!AA$243+TA!AA$244+TA!AA$245+TA!AA$246+TA!AA$247+TA!AA$248+TA!AA$250+TA!AA$251+TA!AA$252+TA!AA$253+TA!AA$254+TA!AA$255+TA!AA$256+TA!AA$257</f>
        <v>0</v>
      </c>
      <c r="S26" s="67">
        <f t="shared" si="5"/>
      </c>
      <c r="T26" s="44">
        <f>TA!AA$258</f>
        <v>116</v>
      </c>
      <c r="U26" s="44">
        <f>TA!AA$231+TA!AA$238</f>
        <v>116</v>
      </c>
      <c r="V26" s="67">
        <f t="shared" si="6"/>
      </c>
    </row>
    <row r="27" spans="1:22" ht="12" customHeight="1">
      <c r="A27" s="65">
        <v>23</v>
      </c>
      <c r="B27" s="66">
        <f>TA!AB$27</f>
        <v>0</v>
      </c>
      <c r="C27" s="44">
        <f>TA!AB$9+TA!AB$10+TA!AB$11+TA!AB$12+TA!AB$13+TA!AB$14+TA!AB$15+TA!AB$16+TA!AB$17+TA!AB$18+TA!AB$19+TA!AB$20+TA!AB$21+TA!AB$22+TA!AB$23+TA!AB$24+TA!AB$25+TA!AB$26</f>
        <v>0</v>
      </c>
      <c r="D27" s="67">
        <f t="shared" si="0"/>
      </c>
      <c r="E27" s="44">
        <f>TA!AB$164</f>
        <v>83</v>
      </c>
      <c r="F27" s="44">
        <f>TA!AB$28+TA!AB$33+TA!AB$51+TA!AB$52+TA!AB$61+TA!AB$70+TA!AB$74+TA!AB$101+TA!AB$105+TA!AB$106+TA!AB$109+TA!AB$110+TA!AB$111+TA!AB$113+TA!AB$119+TA!AB$121+TA!AB$122+TA!AB$123+TA!AB$125+TA!AB$126+TA!AB$137+TA!AB$139+TA!AB$142+TA!AB$146+TA!AB$149+TA!AB$153+TA!AB$154+TA!AB$155+TA!AB$156+TA!AB$157+TA!AB$158+TA!AB$159+TA!AB$160+TA!AB$163</f>
        <v>83</v>
      </c>
      <c r="G27" s="67">
        <f t="shared" si="1"/>
      </c>
      <c r="H27" s="44">
        <f>TA!AB$185</f>
        <v>3</v>
      </c>
      <c r="I27" s="44">
        <f>TA!AB$166+TA!AB$167+TA!AB$168++TA!AB$183</f>
        <v>3</v>
      </c>
      <c r="J27" s="67">
        <f t="shared" si="2"/>
      </c>
      <c r="K27" s="44">
        <f>TA!AB$225</f>
        <v>2</v>
      </c>
      <c r="L27" s="44">
        <f>TA!AB$187+TA!AB$197+TA!AB$199+TA!AB$200+TA!AB$201+TA!AB$202+TA!AB$203+TA!AB$204+TA!AB$205+TA!AB$206+TA!AB$207+TA!AB$208+TA!AB$209+TA!AB$210+TA!AB$211+TA!AB$215+TA!AB$216+TA!AB$217+TA!AB$218+TA!AB$219+TA!AB$220+TA!AB$221+TA!AB$222+TA!AB$223+TA!AB$224</f>
        <v>2</v>
      </c>
      <c r="M27" s="67">
        <f t="shared" si="3"/>
      </c>
      <c r="N27" s="44">
        <f>TA!AB$231</f>
        <v>88</v>
      </c>
      <c r="O27" s="44">
        <f>TA!AB$27+TA!AB$164+TA!AB$185+TA!AB$225+TA!AB$227+TA!AB$228+TA!AB$229</f>
        <v>88</v>
      </c>
      <c r="P27" s="67">
        <f t="shared" si="4"/>
      </c>
      <c r="Q27" s="44">
        <f>TA!AB$238</f>
        <v>0</v>
      </c>
      <c r="R27" s="44">
        <f>TA!AB$239+TA!AB$240+TA!AB$241+TA!AB$242+TA!AB$243+TA!AB$244+TA!AB$245+TA!AB$246+TA!AB$247+TA!AB$248+TA!AB$250+TA!AB$251+TA!AB$252+TA!AB$253+TA!AB$254+TA!AB$255+TA!AB$256+TA!AB$257</f>
        <v>0</v>
      </c>
      <c r="S27" s="67">
        <f t="shared" si="5"/>
      </c>
      <c r="T27" s="44">
        <f>TA!AB$258</f>
        <v>88</v>
      </c>
      <c r="U27" s="44">
        <f>TA!AB$231+TA!AB$238</f>
        <v>88</v>
      </c>
      <c r="V27" s="67">
        <f t="shared" si="6"/>
      </c>
    </row>
    <row r="28" spans="1:22" ht="12.75">
      <c r="A28" s="70">
        <v>24</v>
      </c>
      <c r="B28" s="66">
        <f>TA!AC$27</f>
        <v>0</v>
      </c>
      <c r="C28" s="44">
        <f>TA!AC$9+TA!AC$10+TA!AC$11+TA!AC$12+TA!AC$13+TA!AC$14+TA!AC$15+TA!AC$16+TA!AC$17+TA!AC$18+TA!AC$19+TA!AC$20+TA!AC$21+TA!AC$22+TA!AC$23+TA!AC$24+TA!AC$25+TA!AC$26</f>
        <v>0</v>
      </c>
      <c r="D28" s="67">
        <f t="shared" si="0"/>
      </c>
      <c r="E28" s="44">
        <f>TA!AC$164</f>
        <v>1174</v>
      </c>
      <c r="F28" s="44">
        <f>TA!AC$28+TA!AC$33+TA!AC$51+TA!AC$52+TA!AC$61+TA!AC$70+TA!AC$74+TA!AC$101+TA!AC$105+TA!AC$106+TA!AC$109+TA!AC$110+TA!AC$111+TA!AC$113+TA!AC$119+TA!AC$121+TA!AC$122+TA!AC$123+TA!AC$125+TA!AC$126+TA!AC$137+TA!AC$139+TA!AC$142+TA!AC$146+TA!AC$149+TA!AC$153+TA!AC$154+TA!AC$155+TA!AC$156+TA!AC$157+TA!AC$158+TA!AC$159+TA!AC$160+TA!AC$163</f>
        <v>1174</v>
      </c>
      <c r="G28" s="67">
        <f t="shared" si="1"/>
      </c>
      <c r="H28" s="44">
        <f>TA!AC$185</f>
        <v>30</v>
      </c>
      <c r="I28" s="44">
        <f>TA!AC$166+TA!AC$167+TA!AC$168++TA!AC$183</f>
        <v>30</v>
      </c>
      <c r="J28" s="67">
        <f t="shared" si="2"/>
      </c>
      <c r="K28" s="44">
        <f>TA!AC$225</f>
        <v>51</v>
      </c>
      <c r="L28" s="44">
        <f>TA!AC$187+TA!AC$197+TA!AC$199+TA!AC$200+TA!AC$201+TA!AC$202+TA!AC$203+TA!AC$204+TA!AC$205+TA!AC$206+TA!AC$207+TA!AC$208+TA!AC$209+TA!AC$210+TA!AC$211+TA!AC$215+TA!AC$216+TA!AC$217+TA!AC$218+TA!AC$219+TA!AC$220+TA!AC$221+TA!AC$222+TA!AC$223+TA!AC$224</f>
        <v>51</v>
      </c>
      <c r="M28" s="67">
        <f t="shared" si="3"/>
      </c>
      <c r="N28" s="44">
        <f>TA!AC$231</f>
        <v>1255</v>
      </c>
      <c r="O28" s="44">
        <f>TA!AC$27+TA!AC$164+TA!AC$185+TA!AC$225+TA!AC$227+TA!AC$228+TA!AC$229</f>
        <v>1255</v>
      </c>
      <c r="P28" s="67">
        <f t="shared" si="4"/>
      </c>
      <c r="Q28" s="44">
        <f>TA!AC$238</f>
        <v>0</v>
      </c>
      <c r="R28" s="44">
        <f>TA!AC$239+TA!AC$240+TA!AC$241+TA!AC$242+TA!AC$243+TA!AC$244+TA!AC$245+TA!AC$246+TA!AC$247+TA!AC$248+TA!AC$250+TA!AC$251+TA!AC$252+TA!AC$253+TA!AC$254+TA!AC$255+TA!AC$256+TA!AC$257</f>
        <v>0</v>
      </c>
      <c r="S28" s="67">
        <f t="shared" si="5"/>
      </c>
      <c r="T28" s="44">
        <f>TA!AC$258</f>
        <v>1255</v>
      </c>
      <c r="U28" s="44">
        <f>TA!AC$231+TA!AC$238</f>
        <v>1255</v>
      </c>
      <c r="V28" s="67">
        <f t="shared" si="6"/>
      </c>
    </row>
    <row r="29" spans="1:22" ht="12.75">
      <c r="A29" s="65">
        <v>25</v>
      </c>
      <c r="B29" s="66">
        <f>TA!AD$27</f>
        <v>0</v>
      </c>
      <c r="C29" s="44">
        <f>TA!AD$9+TA!AD$10+TA!AD$11+TA!AD$12+TA!AD$13+TA!AD$14+TA!AD$15+TA!AD$16+TA!AD$17+TA!AD$18+TA!AD$19+TA!AD$20+TA!AD$21+TA!AD$22+TA!AD$23+TA!AD$24+TA!AD$25+TA!AD$26</f>
        <v>0</v>
      </c>
      <c r="D29" s="67">
        <f t="shared" si="0"/>
      </c>
      <c r="E29" s="44">
        <f>TA!AD$164</f>
        <v>250</v>
      </c>
      <c r="F29" s="44">
        <f>TA!AD$28+TA!AD$33+TA!AD$51+TA!AD$52+TA!AD$61+TA!AD$70+TA!AD$74+TA!AD$101+TA!AD$105+TA!AD$106+TA!AD$109+TA!AD$110+TA!AD$111+TA!AD$113+TA!AD$119+TA!AD$121+TA!AD$122+TA!AD$123+TA!AD$125+TA!AD$126+TA!AD$137+TA!AD$139+TA!AD$142+TA!AD$146+TA!AD$149+TA!AD$153+TA!AD$154+TA!AD$155+TA!AD$156+TA!AD$157+TA!AD$158+TA!AD$159+TA!AD$160+TA!AD$163</f>
        <v>250</v>
      </c>
      <c r="G29" s="67">
        <f t="shared" si="1"/>
      </c>
      <c r="H29" s="44">
        <f>TA!AD$185</f>
        <v>17</v>
      </c>
      <c r="I29" s="44">
        <f>TA!AD$166+TA!AD$167+TA!AD$168++TA!AD$183</f>
        <v>17</v>
      </c>
      <c r="J29" s="67">
        <f t="shared" si="2"/>
      </c>
      <c r="K29" s="44">
        <f>TA!AD$225</f>
        <v>39</v>
      </c>
      <c r="L29" s="44">
        <f>TA!AD$187+TA!AD$197+TA!AD$199+TA!AD$200+TA!AD$201+TA!AD$202+TA!AD$203+TA!AD$204+TA!AD$205+TA!AD$206+TA!AD$207+TA!AD$208+TA!AD$209+TA!AD$210+TA!AD$211+TA!AD$215+TA!AD$216+TA!AD$217+TA!AD$218+TA!AD$219+TA!AD$220+TA!AD$221+TA!AD$222+TA!AD$223+TA!AD$224</f>
        <v>39</v>
      </c>
      <c r="M29" s="67">
        <f t="shared" si="3"/>
      </c>
      <c r="N29" s="44">
        <f>TA!AD$231</f>
        <v>306</v>
      </c>
      <c r="O29" s="44">
        <f>TA!AD$27+TA!AD$164+TA!AD$185+TA!AD$225+TA!AD$227+TA!AD$228+TA!AD$229</f>
        <v>306</v>
      </c>
      <c r="P29" s="67">
        <f t="shared" si="4"/>
      </c>
      <c r="Q29" s="44">
        <f>TA!AD$238</f>
        <v>0</v>
      </c>
      <c r="R29" s="44">
        <f>TA!AD$239+TA!AD$240+TA!AD$241+TA!AD$242+TA!AD$243+TA!AD$244+TA!AD$245+TA!AD$246+TA!AD$247+TA!AD$248+TA!AD$250+TA!AD$251+TA!AD$252+TA!AD$253+TA!AD$254+TA!AD$255+TA!AD$256+TA!AD$257</f>
        <v>0</v>
      </c>
      <c r="S29" s="67">
        <f t="shared" si="5"/>
      </c>
      <c r="T29" s="44">
        <f>TA!AD$258</f>
        <v>306</v>
      </c>
      <c r="U29" s="44">
        <f>TA!AD$231+TA!AD$238</f>
        <v>306</v>
      </c>
      <c r="V29" s="67">
        <f t="shared" si="6"/>
      </c>
    </row>
    <row r="30" spans="1:22" ht="12.75">
      <c r="A30" s="70">
        <v>26</v>
      </c>
      <c r="B30" s="66">
        <f>TA!AE$27</f>
        <v>0</v>
      </c>
      <c r="C30" s="44">
        <f>TA!AE$9+TA!AE$10+TA!AE$11+TA!AE$12+TA!AE$13+TA!AE$14+TA!AE$15+TA!AE$16+TA!AE$17+TA!AE$18+TA!AE$19+TA!AE$20+TA!AE$21+TA!AE$22+TA!AE$23+TA!AE$24+TA!AE$25+TA!AE$26</f>
        <v>0</v>
      </c>
      <c r="D30" s="67">
        <f t="shared" si="0"/>
      </c>
      <c r="E30" s="44">
        <f>TA!AE$164</f>
        <v>88</v>
      </c>
      <c r="F30" s="44">
        <f>TA!AE$28+TA!AE$33+TA!AE$51+TA!AE$52+TA!AE$61+TA!AE$70+TA!AE$74+TA!AE$101+TA!AE$105+TA!AE$106+TA!AE$109+TA!AE$110+TA!AE$111+TA!AE$113+TA!AE$119+TA!AE$121+TA!AE$122+TA!AE$123+TA!AE$125+TA!AE$126+TA!AE$137+TA!AE$139+TA!AE$142+TA!AE$146+TA!AE$149+TA!AE$153+TA!AE$154+TA!AE$155+TA!AE$156+TA!AE$157+TA!AE$158+TA!AE$159+TA!AE$160+TA!AE$163</f>
        <v>88</v>
      </c>
      <c r="G30" s="67">
        <f t="shared" si="1"/>
      </c>
      <c r="H30" s="44">
        <f>TA!AE$185</f>
        <v>0</v>
      </c>
      <c r="I30" s="44">
        <f>TA!AE$166+TA!AE$167+TA!AE$168++TA!AE$183</f>
        <v>0</v>
      </c>
      <c r="J30" s="67">
        <f t="shared" si="2"/>
      </c>
      <c r="K30" s="44">
        <f>TA!AE$225</f>
        <v>1</v>
      </c>
      <c r="L30" s="44">
        <f>TA!AE$187+TA!AE$197+TA!AE$199+TA!AE$200+TA!AE$201+TA!AE$202+TA!AE$203+TA!AE$204+TA!AE$205+TA!AE$206+TA!AE$207+TA!AE$208+TA!AE$209+TA!AE$210+TA!AE$211+TA!AE$215+TA!AE$216+TA!AE$217+TA!AE$218+TA!AE$219+TA!AE$220+TA!AE$221+TA!AE$222+TA!AE$223+TA!AE$224</f>
        <v>1</v>
      </c>
      <c r="M30" s="67">
        <f t="shared" si="3"/>
      </c>
      <c r="N30" s="44">
        <f>TA!AE$231</f>
        <v>89</v>
      </c>
      <c r="O30" s="44">
        <f>TA!AE$27+TA!AE$164+TA!AE$185+TA!AE$225+TA!AE$227+TA!AE$228+TA!AE$229</f>
        <v>89</v>
      </c>
      <c r="P30" s="67">
        <f t="shared" si="4"/>
      </c>
      <c r="Q30" s="44">
        <f>TA!AE$238</f>
        <v>0</v>
      </c>
      <c r="R30" s="44">
        <f>TA!AE$239+TA!AE$240+TA!AE$241+TA!AE$242+TA!AE$243+TA!AE$244+TA!AE$245+TA!AE$246+TA!AE$247+TA!AE$248+TA!AE$250+TA!AE$251+TA!AE$252+TA!AE$253+TA!AE$254+TA!AE$255+TA!AE$256+TA!AE$257</f>
        <v>0</v>
      </c>
      <c r="S30" s="67">
        <f t="shared" si="5"/>
      </c>
      <c r="T30" s="44">
        <f>TA!AE$258</f>
        <v>89</v>
      </c>
      <c r="U30" s="44">
        <f>TA!AE$231+TA!AE$238</f>
        <v>89</v>
      </c>
      <c r="V30" s="67">
        <f t="shared" si="6"/>
      </c>
    </row>
    <row r="31" spans="1:22" ht="12.75">
      <c r="A31" s="65">
        <v>27</v>
      </c>
      <c r="B31" s="66">
        <f>TA!AF$27</f>
        <v>0</v>
      </c>
      <c r="C31" s="44">
        <f>TA!AF$9+TA!AF$10+TA!AF$11+TA!AF$12+TA!AF$13+TA!AF$14+TA!AF$15+TA!AF$16+TA!AF$17+TA!AF$18+TA!AF$19+TA!AF$20+TA!AF$21+TA!AF$22+TA!AF$23+TA!AF$24+TA!AF$25+TA!AF$26</f>
        <v>0</v>
      </c>
      <c r="D31" s="67">
        <f t="shared" si="0"/>
      </c>
      <c r="E31" s="44">
        <f>TA!AF$164</f>
        <v>774</v>
      </c>
      <c r="F31" s="44">
        <f>TA!AF$28+TA!AF$33+TA!AF$51+TA!AF$52+TA!AF$61+TA!AF$70+TA!AF$74+TA!AF$101+TA!AF$105+TA!AF$106+TA!AF$109+TA!AF$110+TA!AF$111+TA!AF$113+TA!AF$119+TA!AF$121+TA!AF$122+TA!AF$123+TA!AF$125+TA!AF$126+TA!AF$137+TA!AF$139+TA!AF$142+TA!AF$146+TA!AF$149+TA!AF$153+TA!AF$154+TA!AF$155+TA!AF$156+TA!AF$157+TA!AF$158+TA!AF$159+TA!AF$160+TA!AF$163</f>
        <v>774</v>
      </c>
      <c r="G31" s="67">
        <f t="shared" si="1"/>
      </c>
      <c r="H31" s="44">
        <f>TA!AF$185</f>
        <v>2</v>
      </c>
      <c r="I31" s="44">
        <f>TA!AF$166+TA!AF$167+TA!AF$168++TA!AF$183</f>
        <v>2</v>
      </c>
      <c r="J31" s="67">
        <f t="shared" si="2"/>
      </c>
      <c r="K31" s="44">
        <f>TA!AF$225</f>
        <v>0</v>
      </c>
      <c r="L31" s="44">
        <f>TA!AF$187+TA!AF$197+TA!AF$199+TA!AF$200+TA!AF$201+TA!AF$202+TA!AF$203+TA!AF$204+TA!AF$205+TA!AF$206+TA!AF$207+TA!AF$208+TA!AF$209+TA!AF$210+TA!AF$211+TA!AF$215+TA!AF$216+TA!AF$217+TA!AF$218+TA!AF$219+TA!AF$220+TA!AF$221+TA!AF$222+TA!AF$223+TA!AF$224</f>
        <v>0</v>
      </c>
      <c r="M31" s="67">
        <f t="shared" si="3"/>
      </c>
      <c r="N31" s="44">
        <f>TA!AF$231</f>
        <v>776</v>
      </c>
      <c r="O31" s="44">
        <f>TA!AF$27+TA!AF$164+TA!AF$185+TA!AF$225+TA!AF$227+TA!AF$228+TA!AF$229</f>
        <v>776</v>
      </c>
      <c r="P31" s="67">
        <f t="shared" si="4"/>
      </c>
      <c r="Q31" s="44">
        <f>TA!AF$238</f>
        <v>0</v>
      </c>
      <c r="R31" s="44">
        <f>TA!AF$239+TA!AF$240+TA!AF$241+TA!AF$242+TA!AF$243+TA!AF$244+TA!AF$245+TA!AF$246+TA!AF$247+TA!AF$248+TA!AF$250+TA!AF$251+TA!AF$252+TA!AF$253+TA!AF$254+TA!AF$255+TA!AF$256+TA!AF$257</f>
        <v>0</v>
      </c>
      <c r="S31" s="67">
        <f t="shared" si="5"/>
      </c>
      <c r="T31" s="44">
        <f>TA!AF$258</f>
        <v>776</v>
      </c>
      <c r="U31" s="44">
        <f>TA!AF$231+TA!AF$238</f>
        <v>776</v>
      </c>
      <c r="V31" s="67">
        <f t="shared" si="6"/>
      </c>
    </row>
    <row r="32" spans="1:22" ht="12.75">
      <c r="A32" s="70">
        <v>28</v>
      </c>
      <c r="B32" s="66">
        <f>TA!AG$27</f>
        <v>0</v>
      </c>
      <c r="C32" s="44">
        <f>TA!AG$9+TA!AG$10+TA!AG$11+TA!AG$12+TA!AG$13+TA!AG$14+TA!AG$15+TA!AG$16+TA!AG$17+TA!AG$18+TA!AG$19+TA!AG$20+TA!AG$21+TA!AG$22+TA!AG$23+TA!AG$24+TA!AG$25+TA!AG$26</f>
        <v>0</v>
      </c>
      <c r="D32" s="67">
        <f t="shared" si="0"/>
      </c>
      <c r="E32" s="44">
        <f>TA!AG$164</f>
        <v>7</v>
      </c>
      <c r="F32" s="44">
        <f>TA!AG$28+TA!AG$33+TA!AG$51+TA!AG$52+TA!AG$61+TA!AG$70+TA!AG$74+TA!AG$101+TA!AG$105+TA!AG$106+TA!AG$109+TA!AG$110+TA!AG$111+TA!AG$113+TA!AG$119+TA!AG$121+TA!AG$122+TA!AG$123+TA!AG$125+TA!AG$126+TA!AG$137+TA!AG$139+TA!AG$142+TA!AG$146+TA!AG$149+TA!AG$153+TA!AG$154+TA!AG$155+TA!AG$156+TA!AG$157+TA!AG$158+TA!AG$159+TA!AG$160+TA!AG$163</f>
        <v>7</v>
      </c>
      <c r="G32" s="67">
        <f t="shared" si="1"/>
      </c>
      <c r="H32" s="44">
        <f>TA!AG$185</f>
        <v>0</v>
      </c>
      <c r="I32" s="44">
        <f>TA!AG$166+TA!AG$167+TA!AG$168++TA!AG$183</f>
        <v>0</v>
      </c>
      <c r="J32" s="67">
        <f t="shared" si="2"/>
      </c>
      <c r="K32" s="44">
        <f>TA!AG$225</f>
        <v>0</v>
      </c>
      <c r="L32" s="44">
        <f>TA!AG$187+TA!AG$197+TA!AG$199+TA!AG$200+TA!AG$201+TA!AG$202+TA!AG$203+TA!AG$204+TA!AG$205+TA!AG$206+TA!AG$207+TA!AG$208+TA!AG$209+TA!AG$210+TA!AG$211+TA!AG$215+TA!AG$216+TA!AG$217+TA!AG$218+TA!AG$219+TA!AG$220+TA!AG$221+TA!AG$222+TA!AG$223+TA!AG$224</f>
        <v>0</v>
      </c>
      <c r="M32" s="67">
        <f t="shared" si="3"/>
      </c>
      <c r="N32" s="44">
        <f>TA!AG$231</f>
        <v>7</v>
      </c>
      <c r="O32" s="44">
        <f>TA!AG$27+TA!AG$164+TA!AG$185+TA!AG$225+TA!AG$227+TA!AG$228+TA!AG$229</f>
        <v>7</v>
      </c>
      <c r="P32" s="67">
        <f t="shared" si="4"/>
      </c>
      <c r="Q32" s="44">
        <f>TA!AG$238</f>
        <v>0</v>
      </c>
      <c r="R32" s="44">
        <f>TA!AG$239+TA!AG$240+TA!AG$241+TA!AG$242+TA!AG$243+TA!AG$244+TA!AG$245+TA!AG$246+TA!AG$247+TA!AG$248+TA!AG$250+TA!AG$251+TA!AG$252+TA!AG$253+TA!AG$254+TA!AG$255+TA!AG$256+TA!AG$257</f>
        <v>0</v>
      </c>
      <c r="S32" s="67">
        <f t="shared" si="5"/>
      </c>
      <c r="T32" s="44">
        <f>TA!AG$258</f>
        <v>7</v>
      </c>
      <c r="U32" s="44">
        <f>TA!AG$231+TA!AG$238</f>
        <v>7</v>
      </c>
      <c r="V32" s="67">
        <f t="shared" si="6"/>
      </c>
    </row>
    <row r="33" spans="1:22" ht="12.75">
      <c r="A33" s="65">
        <v>29</v>
      </c>
      <c r="B33" s="66">
        <f>TA!AH$27</f>
        <v>0</v>
      </c>
      <c r="C33" s="44">
        <f>TA!AH$9+TA!AH$10+TA!AH$11+TA!AH$12+TA!AH$13+TA!AH$14+TA!AH$15+TA!AH$16+TA!AH$17+TA!AH$18+TA!AH$19+TA!AH$20+TA!AH$21+TA!AH$22+TA!AH$23+TA!AH$24+TA!AH$25+TA!AH$26</f>
        <v>0</v>
      </c>
      <c r="D33" s="67">
        <f t="shared" si="0"/>
      </c>
      <c r="E33" s="44">
        <f>TA!AH$164</f>
        <v>527</v>
      </c>
      <c r="F33" s="44">
        <f>TA!AH$28+TA!AH$33+TA!AH$51+TA!AH$52+TA!AH$61+TA!AH$70+TA!AH$74+TA!AH$101+TA!AH$105+TA!AH$106+TA!AH$109+TA!AH$110+TA!AH$111+TA!AH$113+TA!AH$119+TA!AH$121+TA!AH$122+TA!AH$123+TA!AH$125+TA!AH$126+TA!AH$137+TA!AH$139+TA!AH$142+TA!AH$146+TA!AH$149+TA!AH$153+TA!AH$154+TA!AH$155+TA!AH$156+TA!AH$157+TA!AH$158+TA!AH$159+TA!AH$160+TA!AH$163</f>
        <v>527</v>
      </c>
      <c r="G33" s="67">
        <f t="shared" si="1"/>
      </c>
      <c r="H33" s="44">
        <f>TA!AH$185</f>
        <v>60</v>
      </c>
      <c r="I33" s="44">
        <f>TA!AH$166+TA!AH$167+TA!AH$168++TA!AH$183</f>
        <v>60</v>
      </c>
      <c r="J33" s="67">
        <f t="shared" si="2"/>
      </c>
      <c r="K33" s="44">
        <f>TA!AH$225</f>
        <v>108</v>
      </c>
      <c r="L33" s="44">
        <f>TA!AH$187+TA!AH$197+TA!AH$199+TA!AH$200+TA!AH$201+TA!AH$202+TA!AH$203+TA!AH$204+TA!AH$205+TA!AH$206+TA!AH$207+TA!AH$208+TA!AH$209+TA!AH$210+TA!AH$211+TA!AH$215+TA!AH$216+TA!AH$217+TA!AH$218+TA!AH$219+TA!AH$220+TA!AH$221+TA!AH$222+TA!AH$223+TA!AH$224</f>
        <v>108</v>
      </c>
      <c r="M33" s="67">
        <f t="shared" si="3"/>
      </c>
      <c r="N33" s="44">
        <f>TA!AH$231</f>
        <v>695</v>
      </c>
      <c r="O33" s="44">
        <f>TA!AH$27+TA!AH$164+TA!AH$185+TA!AH$225+TA!AH$227+TA!AH$228+TA!AH$229</f>
        <v>695</v>
      </c>
      <c r="P33" s="67">
        <f t="shared" si="4"/>
      </c>
      <c r="Q33" s="44">
        <f>TA!AH$238</f>
        <v>0</v>
      </c>
      <c r="R33" s="44">
        <f>TA!AH$239+TA!AH$240+TA!AH$241+TA!AH$242+TA!AH$243+TA!AH$244+TA!AH$245+TA!AH$246+TA!AH$247+TA!AH$248+TA!AH$250+TA!AH$251+TA!AH$252+TA!AH$253+TA!AH$254+TA!AH$255+TA!AH$256+TA!AH$257</f>
        <v>0</v>
      </c>
      <c r="S33" s="67">
        <f t="shared" si="5"/>
      </c>
      <c r="T33" s="44">
        <f>TA!AH$258</f>
        <v>695</v>
      </c>
      <c r="U33" s="44">
        <f>TA!AH$231+TA!AH$238</f>
        <v>695</v>
      </c>
      <c r="V33" s="67">
        <f t="shared" si="6"/>
      </c>
    </row>
    <row r="34" spans="1:22" ht="12.75">
      <c r="A34" s="70">
        <v>30</v>
      </c>
      <c r="B34" s="66">
        <f>TA!AI$27</f>
        <v>5659</v>
      </c>
      <c r="C34" s="44">
        <f>TA!AI$9+TA!AI$10+TA!AI$11+TA!AI$12+TA!AI$13+TA!AI$14+TA!AI$15+TA!AI$16+TA!AI$17+TA!AI$18+TA!AI$19+TA!AI$20+TA!AI$21+TA!AI$22+TA!AI$23+TA!AI$24+TA!AI$25+TA!AI$26</f>
        <v>5659</v>
      </c>
      <c r="D34" s="67">
        <f t="shared" si="0"/>
      </c>
      <c r="E34" s="44">
        <f>TA!AI$164</f>
        <v>9263</v>
      </c>
      <c r="F34" s="44">
        <f>TA!AI$28+TA!AI$33+TA!AI$51+TA!AI$52+TA!AI$61+TA!AI$70+TA!AI$74+TA!AI$101+TA!AI$105+TA!AI$106+TA!AI$109+TA!AI$110+TA!AI$111+TA!AI$113+TA!AI$119+TA!AI$121+TA!AI$122+TA!AI$123+TA!AI$125+TA!AI$126+TA!AI$137+TA!AI$139+TA!AI$142+TA!AI$146+TA!AI$149+TA!AI$153+TA!AI$154+TA!AI$155+TA!AI$156+TA!AI$157+TA!AI$158+TA!AI$159+TA!AI$160+TA!AI$163</f>
        <v>9263</v>
      </c>
      <c r="G34" s="67">
        <f t="shared" si="1"/>
      </c>
      <c r="H34" s="44">
        <f>TA!AI$185</f>
        <v>262</v>
      </c>
      <c r="I34" s="44">
        <f>TA!AI$166+TA!AI$167+TA!AI$168++TA!AI$183</f>
        <v>262</v>
      </c>
      <c r="J34" s="67">
        <f t="shared" si="2"/>
      </c>
      <c r="K34" s="44">
        <f>TA!AI$225</f>
        <v>1140</v>
      </c>
      <c r="L34" s="44">
        <f>TA!AI$187+TA!AI$197+TA!AI$199+TA!AI$200+TA!AI$201+TA!AI$202+TA!AI$203+TA!AI$204+TA!AI$205+TA!AI$206+TA!AI$207+TA!AI$208+TA!AI$209+TA!AI$210+TA!AI$211+TA!AI$215+TA!AI$216+TA!AI$217+TA!AI$218+TA!AI$219+TA!AI$220+TA!AI$221+TA!AI$222+TA!AI$223+TA!AI$224</f>
        <v>1140</v>
      </c>
      <c r="M34" s="67">
        <f t="shared" si="3"/>
      </c>
      <c r="N34" s="44">
        <f>TA!AI$231</f>
        <v>16324</v>
      </c>
      <c r="O34" s="44">
        <f>TA!AI$27+TA!AI$164+TA!AI$185+TA!AI$225+TA!AI$227+TA!AI$228+TA!AI$229</f>
        <v>16324</v>
      </c>
      <c r="P34" s="67">
        <f t="shared" si="4"/>
      </c>
      <c r="Q34" s="44">
        <f>TA!AI$238</f>
        <v>25823</v>
      </c>
      <c r="R34" s="44">
        <f>TA!AI$239+TA!AI$240+TA!AI$241+TA!AI$242+TA!AI$243+TA!AI$244+TA!AI$245+TA!AI$246+TA!AI$247+TA!AI$248+TA!AI$250+TA!AI$251+TA!AI$252+TA!AI$253+TA!AI$254+TA!AI$255+TA!AI$256+TA!AI$257</f>
        <v>25823</v>
      </c>
      <c r="S34" s="67">
        <f t="shared" si="5"/>
      </c>
      <c r="T34" s="44">
        <f>TA!AI$258</f>
        <v>42147</v>
      </c>
      <c r="U34" s="44">
        <f>TA!AI$231+TA!AI$238</f>
        <v>42147</v>
      </c>
      <c r="V34" s="67">
        <f t="shared" si="6"/>
      </c>
    </row>
    <row r="35" spans="1:22" ht="12.75">
      <c r="A35" s="65">
        <v>31</v>
      </c>
      <c r="B35" s="66">
        <f>TA!AJ$27</f>
        <v>0</v>
      </c>
      <c r="C35" s="44">
        <f>TA!AJ$9+TA!AJ$10+TA!AJ$11+TA!AJ$12+TA!AJ$13+TA!AJ$14+TA!AJ$15+TA!AJ$16+TA!AJ$17+TA!AJ$18+TA!AJ$19+TA!AJ$20+TA!AJ$21+TA!AJ$22+TA!AJ$23+TA!AJ$24+TA!AJ$25+TA!AJ$26</f>
        <v>0</v>
      </c>
      <c r="D35" s="67">
        <f t="shared" si="0"/>
      </c>
      <c r="E35" s="44">
        <f>TA!AJ$164</f>
        <v>4305</v>
      </c>
      <c r="F35" s="44">
        <f>TA!AJ$28+TA!AJ$33+TA!AJ$51+TA!AJ$52+TA!AJ$61+TA!AJ$70+TA!AJ$74+TA!AJ$101+TA!AJ$105+TA!AJ$106+TA!AJ$109+TA!AJ$110+TA!AJ$111+TA!AJ$113+TA!AJ$119+TA!AJ$121+TA!AJ$122+TA!AJ$123+TA!AJ$125+TA!AJ$126+TA!AJ$137+TA!AJ$139+TA!AJ$142+TA!AJ$146+TA!AJ$149+TA!AJ$153+TA!AJ$154+TA!AJ$155+TA!AJ$156+TA!AJ$157+TA!AJ$158+TA!AJ$159+TA!AJ$160+TA!AJ$163</f>
        <v>4305</v>
      </c>
      <c r="G35" s="67">
        <f t="shared" si="1"/>
      </c>
      <c r="H35" s="44">
        <f>TA!AJ$185</f>
        <v>0</v>
      </c>
      <c r="I35" s="44">
        <f>TA!AJ$166+TA!AJ$167+TA!AJ$168++TA!AJ$183</f>
        <v>0</v>
      </c>
      <c r="J35" s="67">
        <f t="shared" si="2"/>
      </c>
      <c r="K35" s="44">
        <f>TA!AJ$225</f>
        <v>0</v>
      </c>
      <c r="L35" s="44">
        <f>TA!AJ$187+TA!AJ$197+TA!AJ$199+TA!AJ$200+TA!AJ$201+TA!AJ$202+TA!AJ$203+TA!AJ$204+TA!AJ$205+TA!AJ$206+TA!AJ$207+TA!AJ$208+TA!AJ$209+TA!AJ$210+TA!AJ$211+TA!AJ$215+TA!AJ$216+TA!AJ$217+TA!AJ$218+TA!AJ$219+TA!AJ$220+TA!AJ$221+TA!AJ$222+TA!AJ$223+TA!AJ$224</f>
        <v>0</v>
      </c>
      <c r="M35" s="67">
        <f t="shared" si="3"/>
      </c>
      <c r="N35" s="44">
        <f>TA!AJ$231</f>
        <v>4305</v>
      </c>
      <c r="O35" s="44">
        <f>TA!AJ$27+TA!AJ$164+TA!AJ$185+TA!AJ$225+TA!AJ$227+TA!AJ$228+TA!AJ$229</f>
        <v>4305</v>
      </c>
      <c r="P35" s="67">
        <f t="shared" si="4"/>
      </c>
      <c r="Q35" s="44">
        <f>TA!AJ$238</f>
        <v>0</v>
      </c>
      <c r="R35" s="44">
        <f>TA!AJ$239+TA!AJ$240+TA!AJ$241+TA!AJ$242+TA!AJ$243+TA!AJ$244+TA!AJ$245+TA!AJ$246+TA!AJ$247+TA!AJ$248+TA!AJ$250+TA!AJ$251+TA!AJ$252+TA!AJ$253+TA!AJ$254+TA!AJ$255+TA!AJ$256+TA!AJ$257</f>
        <v>0</v>
      </c>
      <c r="S35" s="67">
        <f t="shared" si="5"/>
      </c>
      <c r="T35" s="44">
        <f>TA!AJ$258</f>
        <v>4305</v>
      </c>
      <c r="U35" s="44">
        <f>TA!AJ$231+TA!AJ$238</f>
        <v>4305</v>
      </c>
      <c r="V35" s="67">
        <f t="shared" si="6"/>
      </c>
    </row>
    <row r="36" spans="1:22" ht="12.75">
      <c r="A36" s="70">
        <v>32</v>
      </c>
      <c r="B36" s="66">
        <f>TA!AK$27</f>
        <v>0</v>
      </c>
      <c r="C36" s="44">
        <f>TA!AK$9+TA!AK$10+TA!AK$11+TA!AK$12+TA!AK$13+TA!AK$14+TA!AK$15+TA!AK$16+TA!AK$17+TA!AK$18+TA!AK$19+TA!AK$20+TA!AK$21+TA!AK$22+TA!AK$23+TA!AK$24+TA!AK$25+TA!AK$26</f>
        <v>0</v>
      </c>
      <c r="D36" s="67">
        <f t="shared" si="0"/>
      </c>
      <c r="E36" s="44">
        <f>TA!AK$164</f>
        <v>0</v>
      </c>
      <c r="F36" s="44">
        <f>TA!AK$28+TA!AK$33+TA!AK$51+TA!AK$52+TA!AK$61+TA!AK$70+TA!AK$74+TA!AK$101+TA!AK$105+TA!AK$106+TA!AK$109+TA!AK$110+TA!AK$111+TA!AK$113+TA!AK$119+TA!AK$121+TA!AK$122+TA!AK$123+TA!AK$125+TA!AK$126+TA!AK$137+TA!AK$139+TA!AK$142+TA!AK$146+TA!AK$149+TA!AK$153+TA!AK$154+TA!AK$155+TA!AK$156+TA!AK$157+TA!AK$158+TA!AK$159+TA!AK$160+TA!AK$163</f>
        <v>0</v>
      </c>
      <c r="G36" s="67">
        <f t="shared" si="1"/>
      </c>
      <c r="H36" s="44">
        <f>TA!AK$185</f>
        <v>0</v>
      </c>
      <c r="I36" s="44">
        <f>TA!AK$166+TA!AK$167+TA!AK$168++TA!AK$183</f>
        <v>0</v>
      </c>
      <c r="J36" s="67">
        <f t="shared" si="2"/>
      </c>
      <c r="K36" s="44">
        <f>TA!AK$225</f>
        <v>0</v>
      </c>
      <c r="L36" s="44">
        <f>TA!AK$187+TA!AK$197+TA!AK$199+TA!AK$200+TA!AK$201+TA!AK$202+TA!AK$203+TA!AK$204+TA!AK$205+TA!AK$206+TA!AK$207+TA!AK$208+TA!AK$209+TA!AK$210+TA!AK$211+TA!AK$215+TA!AK$216+TA!AK$217+TA!AK$218+TA!AK$219+TA!AK$220+TA!AK$221+TA!AK$222+TA!AK$223+TA!AK$224</f>
        <v>0</v>
      </c>
      <c r="M36" s="67">
        <f t="shared" si="3"/>
      </c>
      <c r="N36" s="44">
        <f>TA!AK$231</f>
        <v>0</v>
      </c>
      <c r="O36" s="44">
        <f>TA!AK$27+TA!AK$164+TA!AK$185+TA!AK$225+TA!AK$227+TA!AK$228+TA!AK$229</f>
        <v>0</v>
      </c>
      <c r="P36" s="67">
        <f t="shared" si="4"/>
      </c>
      <c r="Q36" s="44">
        <f>TA!AK$238</f>
        <v>0</v>
      </c>
      <c r="R36" s="44">
        <f>TA!AK$239+TA!AK$240+TA!AK$241+TA!AK$242+TA!AK$243+TA!AK$244+TA!AK$245+TA!AK$246+TA!AK$247+TA!AK$248+TA!AK$250+TA!AK$251+TA!AK$252+TA!AK$253+TA!AK$254+TA!AK$255+TA!AK$256+TA!AK$257</f>
        <v>0</v>
      </c>
      <c r="S36" s="67">
        <f t="shared" si="5"/>
      </c>
      <c r="T36" s="44">
        <f>TA!AK$258</f>
        <v>0</v>
      </c>
      <c r="U36" s="44">
        <f>TA!AK$231+TA!AK$238</f>
        <v>0</v>
      </c>
      <c r="V36" s="67">
        <f t="shared" si="6"/>
      </c>
    </row>
    <row r="37" spans="1:22" ht="12.75">
      <c r="A37" s="65">
        <v>33</v>
      </c>
      <c r="B37" s="66">
        <f>TA!AL$27</f>
        <v>0</v>
      </c>
      <c r="C37" s="44">
        <f>TA!AL$9+TA!AL$10+TA!AL$11+TA!AL$12+TA!AL$13+TA!AL$14+TA!AL$15+TA!AL$16+TA!AL$17+TA!AL$18+TA!AL$19+TA!AL$20+TA!AL$21+TA!AL$22+TA!AL$23+TA!AL$24+TA!AL$25+TA!AL$26</f>
        <v>0</v>
      </c>
      <c r="D37" s="67">
        <f t="shared" si="0"/>
      </c>
      <c r="E37" s="44">
        <f>TA!AL$164</f>
        <v>1885</v>
      </c>
      <c r="F37" s="44">
        <f>TA!AL$28+TA!AL$33+TA!AL$51+TA!AL$52+TA!AL$61+TA!AL$70+TA!AL$74+TA!AL$101+TA!AL$105+TA!AL$106+TA!AL$109+TA!AL$110+TA!AL$111+TA!AL$113+TA!AL$119+TA!AL$121+TA!AL$122+TA!AL$123+TA!AL$125+TA!AL$126+TA!AL$137+TA!AL$139+TA!AL$142+TA!AL$146+TA!AL$149+TA!AL$153+TA!AL$154+TA!AL$155+TA!AL$156+TA!AL$157+TA!AL$158+TA!AL$159+TA!AL$160+TA!AL$163</f>
        <v>1885</v>
      </c>
      <c r="G37" s="67">
        <f t="shared" si="1"/>
      </c>
      <c r="H37" s="44">
        <f>TA!AL$185</f>
        <v>48</v>
      </c>
      <c r="I37" s="44">
        <f>TA!AL$166+TA!AL$167+TA!AL$168++TA!AL$183</f>
        <v>48</v>
      </c>
      <c r="J37" s="67">
        <f t="shared" si="2"/>
      </c>
      <c r="K37" s="44">
        <f>TA!AL$225</f>
        <v>170</v>
      </c>
      <c r="L37" s="44">
        <f>TA!AL$187+TA!AL$197+TA!AL$199+TA!AL$200+TA!AL$201+TA!AL$202+TA!AL$203+TA!AL$204+TA!AL$205+TA!AL$206+TA!AL$207+TA!AL$208+TA!AL$209+TA!AL$210+TA!AL$211+TA!AL$215+TA!AL$216+TA!AL$217+TA!AL$218+TA!AL$219+TA!AL$220+TA!AL$221+TA!AL$222+TA!AL$223+TA!AL$224</f>
        <v>170</v>
      </c>
      <c r="M37" s="67">
        <f t="shared" si="3"/>
      </c>
      <c r="N37" s="44">
        <f>TA!AL$231</f>
        <v>2103</v>
      </c>
      <c r="O37" s="44">
        <f>TA!AL$27+TA!AL$164+TA!AL$185+TA!AL$225+TA!AL$227+TA!AL$228+TA!AL$229</f>
        <v>2103</v>
      </c>
      <c r="P37" s="67">
        <f t="shared" si="4"/>
      </c>
      <c r="Q37" s="44">
        <f>TA!AL$238</f>
        <v>10</v>
      </c>
      <c r="R37" s="44">
        <f>TA!AL$239+TA!AL$240+TA!AL$241+TA!AL$242+TA!AL$243+TA!AL$244+TA!AL$245+TA!AL$246+TA!AL$247+TA!AL$248+TA!AL$250+TA!AL$251+TA!AL$252+TA!AL$253+TA!AL$254+TA!AL$255+TA!AL$256+TA!AL$257</f>
        <v>10</v>
      </c>
      <c r="S37" s="67">
        <f t="shared" si="5"/>
      </c>
      <c r="T37" s="44">
        <f>TA!AL$258</f>
        <v>2113</v>
      </c>
      <c r="U37" s="44">
        <f>TA!AL$231+TA!AL$238</f>
        <v>2113</v>
      </c>
      <c r="V37" s="67">
        <f t="shared" si="6"/>
      </c>
    </row>
    <row r="38" spans="1:22" ht="12.75">
      <c r="A38" s="70">
        <v>34</v>
      </c>
      <c r="B38" s="66">
        <f>TA!AM$27</f>
        <v>0</v>
      </c>
      <c r="C38" s="44">
        <f>TA!AM$9+TA!AM$10+TA!AM$11+TA!AM$12+TA!AM$13+TA!AM$14+TA!AM$15+TA!AM$16+TA!AM$17+TA!AM$18+TA!AM$19+TA!AM$20+TA!AM$21+TA!AM$22+TA!AM$23+TA!AM$24+TA!AM$25+TA!AM$26</f>
        <v>0</v>
      </c>
      <c r="D38" s="67">
        <f t="shared" si="0"/>
      </c>
      <c r="E38" s="44">
        <f>TA!AM$164</f>
        <v>29</v>
      </c>
      <c r="F38" s="44">
        <f>TA!AM$28+TA!AM$33+TA!AM$51+TA!AM$52+TA!AM$61+TA!AM$70+TA!AM$74+TA!AM$101+TA!AM$105+TA!AM$106+TA!AM$109+TA!AM$110+TA!AM$111+TA!AM$113+TA!AM$119+TA!AM$121+TA!AM$122+TA!AM$123+TA!AM$125+TA!AM$126+TA!AM$137+TA!AM$139+TA!AM$142+TA!AM$146+TA!AM$149+TA!AM$153+TA!AM$154+TA!AM$155+TA!AM$156+TA!AM$157+TA!AM$158+TA!AM$159+TA!AM$160+TA!AM$163</f>
        <v>29</v>
      </c>
      <c r="G38" s="67">
        <f t="shared" si="1"/>
      </c>
      <c r="H38" s="44">
        <f>TA!AM$185</f>
        <v>0</v>
      </c>
      <c r="I38" s="44">
        <f>TA!AM$166+TA!AM$167+TA!AM$168++TA!AM$183</f>
        <v>0</v>
      </c>
      <c r="J38" s="67">
        <f t="shared" si="2"/>
      </c>
      <c r="K38" s="44">
        <f>TA!AM$225</f>
        <v>21</v>
      </c>
      <c r="L38" s="44">
        <f>TA!AM$187+TA!AM$197+TA!AM$199+TA!AM$200+TA!AM$201+TA!AM$202+TA!AM$203+TA!AM$204+TA!AM$205+TA!AM$206+TA!AM$207+TA!AM$208+TA!AM$209+TA!AM$210+TA!AM$211+TA!AM$215+TA!AM$216+TA!AM$217+TA!AM$218+TA!AM$219+TA!AM$220+TA!AM$221+TA!AM$222+TA!AM$223+TA!AM$224</f>
        <v>21</v>
      </c>
      <c r="M38" s="67">
        <f t="shared" si="3"/>
      </c>
      <c r="N38" s="44">
        <f>TA!AM$231</f>
        <v>50</v>
      </c>
      <c r="O38" s="44">
        <f>TA!AM$27+TA!AM$164+TA!AM$185+TA!AM$225+TA!AM$227+TA!AM$228+TA!AM$229</f>
        <v>50</v>
      </c>
      <c r="P38" s="67">
        <f t="shared" si="4"/>
      </c>
      <c r="Q38" s="44">
        <f>TA!AM$238</f>
        <v>0</v>
      </c>
      <c r="R38" s="44">
        <f>TA!AM$239+TA!AM$240+TA!AM$241+TA!AM$242+TA!AM$243+TA!AM$244+TA!AM$245+TA!AM$246+TA!AM$247+TA!AM$248+TA!AM$250+TA!AM$251+TA!AM$252+TA!AM$253+TA!AM$254+TA!AM$255+TA!AM$256+TA!AM$257</f>
        <v>0</v>
      </c>
      <c r="S38" s="67">
        <f t="shared" si="5"/>
      </c>
      <c r="T38" s="44">
        <f>TA!AM$258</f>
        <v>50</v>
      </c>
      <c r="U38" s="44">
        <f>TA!AM$231+TA!AM$238</f>
        <v>50</v>
      </c>
      <c r="V38" s="67">
        <f t="shared" si="6"/>
      </c>
    </row>
    <row r="39" spans="1:22" ht="12.75">
      <c r="A39" s="65">
        <v>35</v>
      </c>
      <c r="B39" s="66">
        <f>TA!AN$27</f>
        <v>0</v>
      </c>
      <c r="C39" s="44">
        <f>TA!AN$9+TA!AN$10+TA!AN$11+TA!AN$12+TA!AN$13+TA!AN$14+TA!AN$15+TA!AN$16+TA!AN$17+TA!AN$18+TA!AN$19+TA!AN$20+TA!AN$21+TA!AN$22+TA!AN$23+TA!AN$24+TA!AN$25+TA!AN$26</f>
        <v>0</v>
      </c>
      <c r="D39" s="67">
        <f t="shared" si="0"/>
      </c>
      <c r="E39" s="44">
        <f>TA!AN$164</f>
        <v>133</v>
      </c>
      <c r="F39" s="44">
        <f>TA!AN$28+TA!AN$33+TA!AN$51+TA!AN$52+TA!AN$61+TA!AN$70+TA!AN$74+TA!AN$101+TA!AN$105+TA!AN$106+TA!AN$109+TA!AN$110+TA!AN$111+TA!AN$113+TA!AN$119+TA!AN$121+TA!AN$122+TA!AN$123+TA!AN$125+TA!AN$126+TA!AN$137+TA!AN$139+TA!AN$142+TA!AN$146+TA!AN$149+TA!AN$153+TA!AN$154+TA!AN$155+TA!AN$156+TA!AN$157+TA!AN$158+TA!AN$159+TA!AN$160+TA!AN$163</f>
        <v>133</v>
      </c>
      <c r="G39" s="67">
        <f t="shared" si="1"/>
      </c>
      <c r="H39" s="44">
        <f>TA!AN$185</f>
        <v>9</v>
      </c>
      <c r="I39" s="44">
        <f>TA!AN$166+TA!AN$167+TA!AN$168++TA!AN$183</f>
        <v>9</v>
      </c>
      <c r="J39" s="67">
        <f t="shared" si="2"/>
      </c>
      <c r="K39" s="44">
        <f>TA!AN$225</f>
        <v>0</v>
      </c>
      <c r="L39" s="44">
        <f>TA!AN$187+TA!AN$197+TA!AN$199+TA!AN$200+TA!AN$201+TA!AN$202+TA!AN$203+TA!AN$204+TA!AN$205+TA!AN$206+TA!AN$207+TA!AN$208+TA!AN$209+TA!AN$210+TA!AN$211+TA!AN$215+TA!AN$216+TA!AN$217+TA!AN$218+TA!AN$219+TA!AN$220+TA!AN$221+TA!AN$222+TA!AN$223+TA!AN$224</f>
        <v>0</v>
      </c>
      <c r="M39" s="67">
        <f t="shared" si="3"/>
      </c>
      <c r="N39" s="44">
        <f>TA!AN$231</f>
        <v>142</v>
      </c>
      <c r="O39" s="44">
        <f>TA!AN$27+TA!AN$164+TA!AN$185+TA!AN$225+TA!AN$227+TA!AN$228+TA!AN$229</f>
        <v>142</v>
      </c>
      <c r="P39" s="67">
        <f t="shared" si="4"/>
      </c>
      <c r="Q39" s="44">
        <f>TA!AN$238</f>
        <v>0</v>
      </c>
      <c r="R39" s="44">
        <f>TA!AN$239+TA!AN$240+TA!AN$241+TA!AN$242+TA!AN$243+TA!AN$244+TA!AN$245+TA!AN$246+TA!AN$247+TA!AN$248+TA!AN$250+TA!AN$251+TA!AN$252+TA!AN$253+TA!AN$254+TA!AN$255+TA!AN$256+TA!AN$257</f>
        <v>0</v>
      </c>
      <c r="S39" s="67">
        <f t="shared" si="5"/>
      </c>
      <c r="T39" s="44">
        <f>TA!AN$258</f>
        <v>142</v>
      </c>
      <c r="U39" s="44">
        <f>TA!AN$231+TA!AN$238</f>
        <v>142</v>
      </c>
      <c r="V39" s="67">
        <f t="shared" si="6"/>
      </c>
    </row>
    <row r="40" spans="1:22" ht="12.75">
      <c r="A40" s="70">
        <v>36</v>
      </c>
      <c r="B40" s="66">
        <f>TA!AO$27</f>
        <v>0</v>
      </c>
      <c r="C40" s="44">
        <f>TA!AO$9+TA!AO$10+TA!AO$11+TA!AO$12+TA!AO$13+TA!AO$14+TA!AO$15+TA!AO$16+TA!AO$17+TA!AO$18+TA!AO$19+TA!AO$20+TA!AO$21+TA!AO$22+TA!AO$23+TA!AO$24+TA!AO$25+TA!AO$26</f>
        <v>0</v>
      </c>
      <c r="D40" s="67">
        <f t="shared" si="0"/>
      </c>
      <c r="E40" s="44">
        <f>TA!AO$164</f>
        <v>24</v>
      </c>
      <c r="F40" s="44">
        <f>TA!AO$28+TA!AO$33+TA!AO$51+TA!AO$52+TA!AO$61+TA!AO$70+TA!AO$74+TA!AO$101+TA!AO$105+TA!AO$106+TA!AO$109+TA!AO$110+TA!AO$111+TA!AO$113+TA!AO$119+TA!AO$121+TA!AO$122+TA!AO$123+TA!AO$125+TA!AO$126+TA!AO$137+TA!AO$139+TA!AO$142+TA!AO$146+TA!AO$149+TA!AO$153+TA!AO$154+TA!AO$155+TA!AO$156+TA!AO$157+TA!AO$158+TA!AO$159+TA!AO$160+TA!AO$163</f>
        <v>24</v>
      </c>
      <c r="G40" s="67">
        <f t="shared" si="1"/>
      </c>
      <c r="H40" s="44">
        <f>TA!AO$185</f>
        <v>7</v>
      </c>
      <c r="I40" s="44">
        <f>TA!AO$166+TA!AO$167+TA!AO$168++TA!AO$183</f>
        <v>7</v>
      </c>
      <c r="J40" s="67">
        <f t="shared" si="2"/>
      </c>
      <c r="K40" s="44">
        <f>TA!AO$225</f>
        <v>7</v>
      </c>
      <c r="L40" s="44">
        <f>TA!AO$187+TA!AO$197+TA!AO$199+TA!AO$200+TA!AO$201+TA!AO$202+TA!AO$203+TA!AO$204+TA!AO$205+TA!AO$206+TA!AO$207+TA!AO$208+TA!AO$209+TA!AO$210+TA!AO$211+TA!AO$215+TA!AO$216+TA!AO$217+TA!AO$218+TA!AO$219+TA!AO$220+TA!AO$221+TA!AO$222+TA!AO$223+TA!AO$224</f>
        <v>7</v>
      </c>
      <c r="M40" s="67">
        <f t="shared" si="3"/>
      </c>
      <c r="N40" s="44">
        <f>TA!AO$231</f>
        <v>38</v>
      </c>
      <c r="O40" s="44">
        <f>TA!AO$27+TA!AO$164+TA!AO$185+TA!AO$225+TA!AO$227+TA!AO$228+TA!AO$229</f>
        <v>38</v>
      </c>
      <c r="P40" s="67">
        <f t="shared" si="4"/>
      </c>
      <c r="Q40" s="44">
        <f>TA!AO$238</f>
        <v>2</v>
      </c>
      <c r="R40" s="44">
        <f>TA!AO$239+TA!AO$240+TA!AO$241+TA!AO$242+TA!AO$243+TA!AO$244+TA!AO$245+TA!AO$246+TA!AO$247+TA!AO$248+TA!AO$250+TA!AO$251+TA!AO$252+TA!AO$253+TA!AO$254+TA!AO$255+TA!AO$256+TA!AO$257</f>
        <v>2</v>
      </c>
      <c r="S40" s="67">
        <f t="shared" si="5"/>
      </c>
      <c r="T40" s="44">
        <f>TA!AO$258</f>
        <v>40</v>
      </c>
      <c r="U40" s="44">
        <f>TA!AO$231+TA!AO$238</f>
        <v>40</v>
      </c>
      <c r="V40" s="67">
        <f t="shared" si="6"/>
      </c>
    </row>
    <row r="41" spans="1:22" ht="12.75">
      <c r="A41" s="65">
        <v>37</v>
      </c>
      <c r="B41" s="66">
        <f>TA!AP$27</f>
        <v>0</v>
      </c>
      <c r="C41" s="44">
        <f>TA!AP$9+TA!AP$10+TA!AP$11+TA!AP$12+TA!AP$13+TA!AP$14+TA!AP$15+TA!AP$16+TA!AP$17+TA!AP$18+TA!AP$19+TA!AP$20+TA!AP$21+TA!AP$22+TA!AP$23+TA!AP$24+TA!AP$25+TA!AP$26</f>
        <v>0</v>
      </c>
      <c r="D41" s="67">
        <f t="shared" si="0"/>
      </c>
      <c r="E41" s="44">
        <f>TA!AP$164</f>
        <v>0</v>
      </c>
      <c r="F41" s="44">
        <f>TA!AP$28+TA!AP$33+TA!AP$51+TA!AP$52+TA!AP$61+TA!AP$70+TA!AP$74+TA!AP$101+TA!AP$105+TA!AP$106+TA!AP$109+TA!AP$110+TA!AP$111+TA!AP$113+TA!AP$119+TA!AP$121+TA!AP$122+TA!AP$123+TA!AP$125+TA!AP$126+TA!AP$137+TA!AP$139+TA!AP$142+TA!AP$146+TA!AP$149+TA!AP$153+TA!AP$154+TA!AP$155+TA!AP$156+TA!AP$157+TA!AP$158+TA!AP$159+TA!AP$160+TA!AP$163</f>
        <v>0</v>
      </c>
      <c r="G41" s="67">
        <f t="shared" si="1"/>
      </c>
      <c r="H41" s="44">
        <f>TA!AP$185</f>
        <v>0</v>
      </c>
      <c r="I41" s="44">
        <f>TA!AP$166+TA!AP$167+TA!AP$168++TA!AP$183</f>
        <v>0</v>
      </c>
      <c r="J41" s="67">
        <f t="shared" si="2"/>
      </c>
      <c r="K41" s="44">
        <f>TA!AP$225</f>
        <v>0</v>
      </c>
      <c r="L41" s="44">
        <f>TA!AP$187+TA!AP$197+TA!AP$199+TA!AP$200+TA!AP$201+TA!AP$202+TA!AP$203+TA!AP$204+TA!AP$205+TA!AP$206+TA!AP$207+TA!AP$208+TA!AP$209+TA!AP$210+TA!AP$211+TA!AP$215+TA!AP$216+TA!AP$217+TA!AP$218+TA!AP$219+TA!AP$220+TA!AP$221+TA!AP$222+TA!AP$223+TA!AP$224</f>
        <v>0</v>
      </c>
      <c r="M41" s="67">
        <f t="shared" si="3"/>
      </c>
      <c r="N41" s="44">
        <f>TA!AP$231</f>
        <v>0</v>
      </c>
      <c r="O41" s="44">
        <f>TA!AP$27+TA!AP$164+TA!AP$185+TA!AP$225+TA!AP$227+TA!AP$228+TA!AP$229</f>
        <v>0</v>
      </c>
      <c r="P41" s="67">
        <f t="shared" si="4"/>
      </c>
      <c r="Q41" s="44">
        <f>TA!AP$238</f>
        <v>0</v>
      </c>
      <c r="R41" s="44">
        <f>TA!AP$239+TA!AP$240+TA!AP$241+TA!AP$242+TA!AP$243+TA!AP$244+TA!AP$245+TA!AP$246+TA!AP$247+TA!AP$248+TA!AP$250+TA!AP$251+TA!AP$252+TA!AP$253+TA!AP$254+TA!AP$255+TA!AP$256+TA!AP$257</f>
        <v>0</v>
      </c>
      <c r="S41" s="67">
        <f t="shared" si="5"/>
      </c>
      <c r="T41" s="44">
        <f>TA!AP$258</f>
        <v>0</v>
      </c>
      <c r="U41" s="44">
        <f>TA!AP$231+TA!AP$238</f>
        <v>0</v>
      </c>
      <c r="V41" s="67">
        <f t="shared" si="6"/>
      </c>
    </row>
    <row r="42" spans="1:22" ht="12.75">
      <c r="A42" s="70">
        <v>38</v>
      </c>
      <c r="B42" s="66">
        <f>TA!AQ$27</f>
        <v>0</v>
      </c>
      <c r="C42" s="44">
        <f>TA!AQ$9+TA!AQ$10+TA!AQ$11+TA!AQ$12+TA!AQ$13+TA!AQ$14+TA!AQ$15+TA!AQ$16+TA!AQ$17+TA!AQ$18+TA!AQ$19+TA!AQ$20+TA!AQ$21+TA!AQ$22+TA!AQ$23+TA!AQ$24+TA!AQ$25+TA!AQ$26</f>
        <v>0</v>
      </c>
      <c r="D42" s="67">
        <f>IF(B42=C42,"","ЛОЖЬ")</f>
      </c>
      <c r="E42" s="44">
        <f>TA!AQ$164</f>
        <v>19</v>
      </c>
      <c r="F42" s="44">
        <f>TA!AQ$28+TA!AQ$33+TA!AQ$51+TA!AQ$52+TA!AQ$61+TA!AQ$70+TA!AQ$74+TA!AQ$101+TA!AQ$105+TA!AQ$106+TA!AQ$109+TA!AQ$110+TA!AQ$111+TA!AQ$113+TA!AQ$119+TA!AQ$121+TA!AQ$122+TA!AQ$123+TA!AQ$125+TA!AQ$126+TA!AQ$137+TA!AQ$139+TA!AQ$142+TA!AQ$146+TA!AQ$149+TA!AQ$153+TA!AQ$154+TA!AQ$155+TA!AQ$156+TA!AQ$157+TA!AQ$158+TA!AQ$159+TA!AQ$160+TA!AQ$163</f>
        <v>19</v>
      </c>
      <c r="G42" s="67">
        <f>IF(E42=F42,"","ЛОЖЬ")</f>
      </c>
      <c r="H42" s="44">
        <f>TA!AQ$185</f>
        <v>4</v>
      </c>
      <c r="I42" s="44">
        <f>TA!AQ$166+TA!AQ$167+TA!AQ$168++TA!AQ$183</f>
        <v>4</v>
      </c>
      <c r="J42" s="67">
        <f>IF(H42=I42,"","ЛОЖЬ")</f>
      </c>
      <c r="K42" s="44">
        <f>TA!AQ$225</f>
        <v>6</v>
      </c>
      <c r="L42" s="44">
        <f>TA!AQ$187+TA!AQ$197+TA!AQ$199+TA!AQ$200+TA!AQ$201+TA!AQ$202+TA!AQ$203+TA!AQ$204+TA!AQ$205+TA!AQ$206+TA!AQ$207+TA!AQ$208+TA!AQ$209+TA!AQ$210+TA!AQ$211+TA!AQ$215+TA!AQ$216+TA!AQ$217+TA!AQ$218+TA!AQ$219+TA!AQ$220+TA!AQ$221+TA!AQ$222+TA!AQ$223+TA!AQ$224</f>
        <v>6</v>
      </c>
      <c r="M42" s="67">
        <f>IF(K42=L42,"","ЛОЖЬ")</f>
      </c>
      <c r="N42" s="44">
        <f>TA!AQ$231</f>
        <v>29</v>
      </c>
      <c r="O42" s="44">
        <f>TA!AQ$27+TA!AQ$164+TA!AQ$185+TA!AQ$225+TA!AQ$227+TA!AQ$228+TA!AQ$229</f>
        <v>29</v>
      </c>
      <c r="P42" s="67">
        <f>IF(N42=O42,"","ЛОЖЬ")</f>
      </c>
      <c r="Q42" s="44">
        <f>TA!AQ$238</f>
        <v>0</v>
      </c>
      <c r="R42" s="44">
        <f>TA!AQ$239+TA!AQ$240+TA!AQ$241+TA!AQ$242+TA!AQ$243+TA!AQ$244+TA!AQ$245+TA!AQ$246+TA!AQ$247+TA!AQ$248+TA!AQ$250+TA!AQ$251+TA!AQ$252+TA!AQ$253+TA!AQ$254+TA!AQ$255+TA!AQ$256+TA!AQ$257</f>
        <v>0</v>
      </c>
      <c r="S42" s="67">
        <f>IF(Q42=R42,"","ЛОЖЬ")</f>
      </c>
      <c r="T42" s="44">
        <f>TA!AQ$258</f>
        <v>29</v>
      </c>
      <c r="U42" s="44">
        <f>TA!AQ$231+TA!AQ$238</f>
        <v>29</v>
      </c>
      <c r="V42" s="67">
        <f>IF(T42=U42,"","ЛОЖЬ")</f>
      </c>
    </row>
    <row r="43" spans="1:22" ht="12.75">
      <c r="A43" s="65">
        <v>39</v>
      </c>
      <c r="B43" s="66">
        <f>TA!AR$27</f>
        <v>0</v>
      </c>
      <c r="C43" s="44">
        <f>TA!AR$9+TA!AR$10+TA!AR$11+TA!AR$12+TA!AR$13+TA!AR$14+TA!AR$15+TA!AR$16+TA!AR$17+TA!AR$18+TA!AR$19+TA!AR$20+TA!AR$21+TA!AR$22+TA!AR$23+TA!AR$24+TA!AR$25+TA!AR$26</f>
        <v>0</v>
      </c>
      <c r="D43" s="67">
        <f t="shared" si="0"/>
      </c>
      <c r="E43" s="44">
        <f>TA!AR$164</f>
        <v>655</v>
      </c>
      <c r="F43" s="44">
        <f>TA!AR$28+TA!AR$33+TA!AR$51+TA!AR$52+TA!AR$61+TA!AR$70+TA!AR$74+TA!AR$101+TA!AR$105+TA!AR$106+TA!AR$109+TA!AR$110+TA!AR$111+TA!AR$113+TA!AR$119+TA!AR$121+TA!AR$122+TA!AR$123+TA!AR$125+TA!AR$126+TA!AR$137+TA!AR$139+TA!AR$142+TA!AR$146+TA!AR$149+TA!AR$153+TA!AR$154+TA!AR$155+TA!AR$156+TA!AR$157+TA!AR$158+TA!AR$159+TA!AR$160+TA!AR$163</f>
        <v>655</v>
      </c>
      <c r="G43" s="67">
        <f t="shared" si="1"/>
      </c>
      <c r="H43" s="44">
        <f>TA!AR$185</f>
        <v>149</v>
      </c>
      <c r="I43" s="44">
        <f>TA!AR$166+TA!AR$167+TA!AR$168++TA!AR$183</f>
        <v>149</v>
      </c>
      <c r="J43" s="67">
        <f t="shared" si="2"/>
      </c>
      <c r="K43" s="44">
        <f>TA!AR$225</f>
        <v>290</v>
      </c>
      <c r="L43" s="44">
        <f>TA!AR$187+TA!AR$197+TA!AR$199+TA!AR$200+TA!AR$201+TA!AR$202+TA!AR$203+TA!AR$204+TA!AR$205+TA!AR$206+TA!AR$207+TA!AR$208+TA!AR$209+TA!AR$210+TA!AR$211+TA!AR$215+TA!AR$216+TA!AR$217+TA!AR$218+TA!AR$219+TA!AR$220+TA!AR$221+TA!AR$222+TA!AR$223+TA!AR$224</f>
        <v>290</v>
      </c>
      <c r="M43" s="67">
        <f t="shared" si="3"/>
      </c>
      <c r="N43" s="44">
        <f>TA!AR$231</f>
        <v>1094</v>
      </c>
      <c r="O43" s="44">
        <f>TA!AR$27+TA!AR$164+TA!AR$185+TA!AR$225+TA!AR$227+TA!AR$228+TA!AR$229</f>
        <v>1094</v>
      </c>
      <c r="P43" s="67">
        <f t="shared" si="4"/>
      </c>
      <c r="Q43" s="44">
        <f>TA!AR$238</f>
        <v>19</v>
      </c>
      <c r="R43" s="44">
        <f>TA!AR$239+TA!AR$240+TA!AR$241+TA!AR$242+TA!AR$243+TA!AR$244+TA!AR$245+TA!AR$246+TA!AR$247+TA!AR$248+TA!AR$250+TA!AR$251+TA!AR$252+TA!AR$253+TA!AR$254+TA!AR$255+TA!AR$256+TA!AR$257</f>
        <v>19</v>
      </c>
      <c r="S43" s="67">
        <f t="shared" si="5"/>
      </c>
      <c r="T43" s="44">
        <f>TA!AR$258</f>
        <v>1113</v>
      </c>
      <c r="U43" s="44">
        <f>TA!AR$231+TA!AR$238</f>
        <v>1113</v>
      </c>
      <c r="V43" s="67">
        <f t="shared" si="6"/>
      </c>
    </row>
    <row r="44" spans="1:22" ht="12.75">
      <c r="A44" s="70">
        <v>40</v>
      </c>
      <c r="B44" s="66">
        <f>TA!AS$27</f>
        <v>271726793.73</v>
      </c>
      <c r="C44" s="44">
        <f>TA!AS$9+TA!AS$10+TA!AS$11+TA!AS$12+TA!AS$13+TA!AS$14+TA!AS$15+TA!AS$16+TA!AS$17+TA!AS$18+TA!AS$19+TA!AS$20+TA!AS$21+TA!AS$22+TA!AS$23+TA!AS$24+TA!AS$25+TA!AS$26</f>
        <v>271726793.73</v>
      </c>
      <c r="D44" s="67">
        <f t="shared" si="0"/>
      </c>
      <c r="E44" s="44">
        <f>TA!AS$164</f>
        <v>4070163412.197</v>
      </c>
      <c r="F44" s="44">
        <f>TA!AS$28+TA!AS$33+TA!AS$51+TA!AS$52+TA!AS$61+TA!AS$70+TA!AS$74+TA!AS$101+TA!AS$105+TA!AS$106+TA!AS$109+TA!AS$110+TA!AS$111+TA!AS$113+TA!AS$119+TA!AS$121+TA!AS$122+TA!AS$123+TA!AS$125+TA!AS$126+TA!AS$137+TA!AS$139+TA!AS$142+TA!AS$146+TA!AS$149+TA!AS$153+TA!AS$154+TA!AS$155+TA!AS$156+TA!AS$157+TA!AS$158+TA!AS$159+TA!AS$160+TA!AS$163</f>
        <v>4070163412.1969995</v>
      </c>
      <c r="G44" s="67">
        <f t="shared" si="1"/>
      </c>
      <c r="H44" s="44">
        <f>TA!AS$185</f>
        <v>295082.5</v>
      </c>
      <c r="I44" s="44">
        <f>TA!AS$166+TA!AS$167+TA!AS$168++TA!AS$183</f>
        <v>295082.5</v>
      </c>
      <c r="J44" s="67">
        <f t="shared" si="2"/>
      </c>
      <c r="K44" s="44">
        <f>TA!AS$225</f>
        <v>26037</v>
      </c>
      <c r="L44" s="44">
        <f>TA!AS$187+TA!AS$197+TA!AS$199+TA!AS$200+TA!AS$201+TA!AS$202+TA!AS$203+TA!AS$204+TA!AS$205+TA!AS$206+TA!AS$207+TA!AS$208+TA!AS$209+TA!AS$210+TA!AS$211+TA!AS$215+TA!AS$216+TA!AS$217+TA!AS$218+TA!AS$219+TA!AS$220+TA!AS$221+TA!AS$222+TA!AS$223+TA!AS$224</f>
        <v>26037</v>
      </c>
      <c r="M44" s="67">
        <f t="shared" si="3"/>
      </c>
      <c r="N44" s="44">
        <f>TA!AS$231</f>
        <v>4342211325.427</v>
      </c>
      <c r="O44" s="44">
        <f>TA!AS$27+TA!AS$164+TA!AS$185+TA!AS$225+TA!AS$227+TA!AS$228+TA!AS$229</f>
        <v>4342211325.427</v>
      </c>
      <c r="P44" s="67">
        <f t="shared" si="4"/>
      </c>
      <c r="Q44" s="44">
        <f>TA!AS$238</f>
        <v>0</v>
      </c>
      <c r="R44" s="44">
        <f>TA!AS$239+TA!AS$240+TA!AS$241+TA!AS$242+TA!AS$243+TA!AS$244+TA!AS$245+TA!AS$246+TA!AS$247+TA!AS$248+TA!AS$250+TA!AS$251+TA!AS$252+TA!AS$253+TA!AS$254+TA!AS$255+TA!AS$256+TA!AS$257</f>
        <v>0</v>
      </c>
      <c r="S44" s="67">
        <f t="shared" si="5"/>
      </c>
      <c r="T44" s="44">
        <f>TA!AS$258</f>
        <v>4342211325.427</v>
      </c>
      <c r="U44" s="44">
        <f>TA!AS$231+TA!AS$238</f>
        <v>4342211325.427</v>
      </c>
      <c r="V44" s="67">
        <f t="shared" si="6"/>
      </c>
    </row>
    <row r="45" spans="1:22" ht="12.75">
      <c r="A45" s="65">
        <v>41</v>
      </c>
      <c r="B45" s="66">
        <f>TA!AT$27</f>
        <v>0</v>
      </c>
      <c r="C45" s="44">
        <f>TA!AT$9+TA!AT$10+TA!AT$11+TA!AT$12+TA!AT$13+TA!AT$14+TA!AT$15+TA!AT$16+TA!AT$17+TA!AT$18+TA!AT$19+TA!AT$20+TA!AT$21+TA!AT$22+TA!AT$23+TA!AT$24+TA!AT$25+TA!AT$26</f>
        <v>0</v>
      </c>
      <c r="D45" s="67">
        <f t="shared" si="0"/>
      </c>
      <c r="E45" s="44">
        <f>TA!AT$164</f>
        <v>0</v>
      </c>
      <c r="F45" s="44">
        <f>TA!AT$28+TA!AT$33+TA!AT$51+TA!AT$52+TA!AT$61+TA!AT$70+TA!AT$74+TA!AT$101+TA!AT$105+TA!AT$106+TA!AT$109+TA!AT$110+TA!AT$111+TA!AT$113+TA!AT$119+TA!AT$121+TA!AT$122+TA!AT$123+TA!AT$125+TA!AT$126+TA!AT$137+TA!AT$139+TA!AT$142+TA!AT$146+TA!AT$149+TA!AT$153+TA!AT$154+TA!AT$155+TA!AT$156+TA!AT$157+TA!AT$158+TA!AT$159+TA!AT$160+TA!AT$163</f>
        <v>0</v>
      </c>
      <c r="G45" s="67">
        <f t="shared" si="1"/>
      </c>
      <c r="H45" s="44">
        <f>TA!AT$185</f>
        <v>0</v>
      </c>
      <c r="I45" s="44">
        <f>TA!AT$166+TA!AT$167+TA!AT$168++TA!AT$183</f>
        <v>0</v>
      </c>
      <c r="J45" s="67">
        <f t="shared" si="2"/>
      </c>
      <c r="K45" s="44">
        <f>TA!AT$225</f>
        <v>0</v>
      </c>
      <c r="L45" s="44">
        <f>TA!AT$187+TA!AT$197+TA!AT$199+TA!AT$200+TA!AT$201+TA!AT$202+TA!AT$203+TA!AT$204+TA!AT$205+TA!AT$206+TA!AT$207+TA!AT$208+TA!AT$209+TA!AT$210+TA!AT$211+TA!AT$215+TA!AT$216+TA!AT$217+TA!AT$218+TA!AT$219+TA!AT$220+TA!AT$221+TA!AT$222+TA!AT$223+TA!AT$224</f>
        <v>0</v>
      </c>
      <c r="M45" s="67">
        <f t="shared" si="3"/>
      </c>
      <c r="N45" s="44">
        <f>TA!AT$231</f>
        <v>0</v>
      </c>
      <c r="O45" s="44">
        <f>TA!AT$27+TA!AT$164+TA!AT$185+TA!AT$225+TA!AT$227+TA!AT$228+TA!AT$229</f>
        <v>0</v>
      </c>
      <c r="P45" s="67">
        <f t="shared" si="4"/>
      </c>
      <c r="Q45" s="44">
        <f>TA!AT$238</f>
        <v>0</v>
      </c>
      <c r="R45" s="44">
        <f>TA!AT$239+TA!AT$240+TA!AT$241+TA!AT$242+TA!AT$243+TA!AT$244+TA!AT$245+TA!AT$246+TA!AT$247+TA!AT$248+TA!AT$250+TA!AT$251+TA!AT$252+TA!AT$253+TA!AT$254+TA!AT$255+TA!AT$256+TA!AT$257</f>
        <v>0</v>
      </c>
      <c r="S45" s="67">
        <f t="shared" si="5"/>
      </c>
      <c r="T45" s="44">
        <f>TA!AT$258</f>
        <v>0</v>
      </c>
      <c r="U45" s="44">
        <f>TA!AT$231+TA!AT$238</f>
        <v>0</v>
      </c>
      <c r="V45" s="67">
        <f t="shared" si="6"/>
      </c>
    </row>
    <row r="46" spans="1:22" ht="12.75">
      <c r="A46" s="70">
        <v>42</v>
      </c>
      <c r="B46" s="66">
        <f>TA!AU$27</f>
        <v>0</v>
      </c>
      <c r="C46" s="44">
        <f>TA!AU$9+TA!AU$10+TA!AU$11+TA!AU$12+TA!AU$13+TA!AU$14+TA!AU$15+TA!AU$16+TA!AU$17+TA!AU$18+TA!AU$19+TA!AU$20+TA!AU$21+TA!AU$22+TA!AU$23+TA!AU$24+TA!AU$25+TA!AU$26</f>
        <v>0</v>
      </c>
      <c r="D46" s="67">
        <f t="shared" si="0"/>
      </c>
      <c r="E46" s="44">
        <f>TA!AU$164</f>
        <v>0</v>
      </c>
      <c r="F46" s="44">
        <f>TA!AU$28+TA!AU$33+TA!AU$51+TA!AU$52+TA!AU$61+TA!AU$70+TA!AU$74+TA!AU$101+TA!AU$105+TA!AU$106+TA!AU$109+TA!AU$110+TA!AU$111+TA!AU$113+TA!AU$119+TA!AU$121+TA!AU$122+TA!AU$123+TA!AU$125+TA!AU$126+TA!AU$137+TA!AU$139+TA!AU$142+TA!AU$146+TA!AU$149+TA!AU$153+TA!AU$154+TA!AU$155+TA!AU$156+TA!AU$157+TA!AU$158+TA!AU$159+TA!AU$160+TA!AU$163</f>
        <v>0</v>
      </c>
      <c r="G46" s="67">
        <f t="shared" si="1"/>
      </c>
      <c r="H46" s="44">
        <f>TA!AU$185</f>
        <v>0</v>
      </c>
      <c r="I46" s="44">
        <f>TA!AU$166+TA!AU$167+TA!AU$168++TA!AU$183</f>
        <v>0</v>
      </c>
      <c r="J46" s="67">
        <f t="shared" si="2"/>
      </c>
      <c r="K46" s="44">
        <f>TA!AU$225</f>
        <v>0</v>
      </c>
      <c r="L46" s="44">
        <f>TA!AU$187+TA!AU$197+TA!AU$199+TA!AU$200+TA!AU$201+TA!AU$202+TA!AU$203+TA!AU$204+TA!AU$205+TA!AU$206+TA!AU$207+TA!AU$208+TA!AU$209+TA!AU$210+TA!AU$211+TA!AU$215+TA!AU$216+TA!AU$217+TA!AU$218+TA!AU$219+TA!AU$220+TA!AU$221+TA!AU$222+TA!AU$223+TA!AU$224</f>
        <v>0</v>
      </c>
      <c r="M46" s="67">
        <f t="shared" si="3"/>
      </c>
      <c r="N46" s="44">
        <f>TA!AU$231</f>
        <v>0</v>
      </c>
      <c r="O46" s="44">
        <f>TA!AU$27+TA!AU$164+TA!AU$185+TA!AU$225+TA!AU$227+TA!AU$228+TA!AU$229</f>
        <v>0</v>
      </c>
      <c r="P46" s="67">
        <f t="shared" si="4"/>
      </c>
      <c r="Q46" s="44">
        <f>TA!AU$238</f>
        <v>0</v>
      </c>
      <c r="R46" s="44">
        <f>TA!AU$239+TA!AU$240+TA!AU$241+TA!AU$242+TA!AU$243+TA!AU$244+TA!AU$245+TA!AU$246+TA!AU$247+TA!AU$248+TA!AU$250+TA!AU$251+TA!AU$252+TA!AU$253+TA!AU$254+TA!AU$255+TA!AU$256+TA!AU$257</f>
        <v>0</v>
      </c>
      <c r="S46" s="67">
        <f t="shared" si="5"/>
      </c>
      <c r="T46" s="44">
        <f>TA!AU$258</f>
        <v>0</v>
      </c>
      <c r="U46" s="44">
        <f>TA!AU$231+TA!AU$238</f>
        <v>0</v>
      </c>
      <c r="V46" s="67">
        <f t="shared" si="6"/>
      </c>
    </row>
    <row r="47" spans="1:22" ht="12.75">
      <c r="A47" s="65">
        <v>43</v>
      </c>
      <c r="B47" s="66">
        <f>TA!AV$27</f>
        <v>0</v>
      </c>
      <c r="C47" s="44">
        <f>TA!AV$9+TA!AV$10+TA!AV$11+TA!AV$12+TA!AV$13+TA!AV$14+TA!AV$15+TA!AV$16+TA!AV$17+TA!AV$18+TA!AV$19+TA!AV$20+TA!AV$21+TA!AV$22+TA!AV$23+TA!AV$24+TA!AV$25+TA!AV$26</f>
        <v>0</v>
      </c>
      <c r="D47" s="67">
        <f t="shared" si="0"/>
      </c>
      <c r="E47" s="44">
        <f>TA!AV$164</f>
        <v>0</v>
      </c>
      <c r="F47" s="44">
        <f>TA!AV$28+TA!AV$33+TA!AV$51+TA!AV$52+TA!AV$61+TA!AV$70+TA!AV$74+TA!AV$101+TA!AV$105+TA!AV$106+TA!AV$109+TA!AV$110+TA!AV$111+TA!AV$113+TA!AV$119+TA!AV$121+TA!AV$122+TA!AV$123+TA!AV$125+TA!AV$126+TA!AV$137+TA!AV$139+TA!AV$142+TA!AV$146+TA!AV$149+TA!AV$153+TA!AV$154+TA!AV$155+TA!AV$156+TA!AV$157+TA!AV$158+TA!AV$159+TA!AV$160+TA!AV$163</f>
        <v>0</v>
      </c>
      <c r="G47" s="67">
        <f t="shared" si="1"/>
      </c>
      <c r="H47" s="44">
        <f>TA!AV$185</f>
        <v>0</v>
      </c>
      <c r="I47" s="44">
        <f>TA!AV$166+TA!AV$167+TA!AV$168++TA!AV$183</f>
        <v>0</v>
      </c>
      <c r="J47" s="67">
        <f t="shared" si="2"/>
      </c>
      <c r="K47" s="44">
        <f>TA!AV$225</f>
        <v>0</v>
      </c>
      <c r="L47" s="44">
        <f>TA!AV$187+TA!AV$197+TA!AV$199+TA!AV$200+TA!AV$201+TA!AV$202+TA!AV$203+TA!AV$204+TA!AV$205+TA!AV$206+TA!AV$207+TA!AV$208+TA!AV$209+TA!AV$210+TA!AV$211+TA!AV$215+TA!AV$216+TA!AV$217+TA!AV$218+TA!AV$219+TA!AV$220+TA!AV$221+TA!AV$222+TA!AV$223+TA!AV$224</f>
        <v>0</v>
      </c>
      <c r="M47" s="67">
        <f t="shared" si="3"/>
      </c>
      <c r="N47" s="44">
        <f>TA!AV$231</f>
        <v>0</v>
      </c>
      <c r="O47" s="44">
        <f>TA!AV$27+TA!AV$164+TA!AV$185+TA!AV$225+TA!AV$227+TA!AV$228+TA!AV$229</f>
        <v>0</v>
      </c>
      <c r="P47" s="67">
        <f t="shared" si="4"/>
      </c>
      <c r="Q47" s="44">
        <f>TA!AV$238</f>
        <v>0</v>
      </c>
      <c r="R47" s="44">
        <f>TA!AV$239+TA!AV$240+TA!AV$241+TA!AV$242+TA!AV$243+TA!AV$244+TA!AV$245+TA!AV$246+TA!AV$247+TA!AV$248+TA!AV$250+TA!AV$251+TA!AV$252+TA!AV$253+TA!AV$254+TA!AV$255+TA!AV$256+TA!AV$257</f>
        <v>0</v>
      </c>
      <c r="S47" s="67">
        <f t="shared" si="5"/>
      </c>
      <c r="T47" s="44">
        <f>TA!AV$258</f>
        <v>0</v>
      </c>
      <c r="U47" s="44">
        <f>TA!AV$231+TA!AV$238</f>
        <v>0</v>
      </c>
      <c r="V47" s="67">
        <f t="shared" si="6"/>
      </c>
    </row>
    <row r="48" spans="1:22" ht="12.75">
      <c r="A48" s="70">
        <v>44</v>
      </c>
      <c r="B48" s="66">
        <f>TA!AW$27</f>
        <v>0</v>
      </c>
      <c r="C48" s="44">
        <f>TA!AW$9+TA!AW$10+TA!AW$11+TA!AW$12+TA!AW$13+TA!AW$14+TA!AW$15+TA!AW$16+TA!AW$17+TA!AW$18+TA!AW$19+TA!AW$20+TA!AW$21+TA!AW$22+TA!AW$23+TA!AW$24+TA!AW$25+TA!AW$26</f>
        <v>0</v>
      </c>
      <c r="D48" s="67">
        <f t="shared" si="0"/>
      </c>
      <c r="E48" s="44">
        <f>TA!AW$164</f>
        <v>0</v>
      </c>
      <c r="F48" s="44">
        <f>TA!AW$28+TA!AW$33+TA!AW$51+TA!AW$52+TA!AW$61+TA!AW$70+TA!AW$74+TA!AW$101+TA!AW$105+TA!AW$106+TA!AW$109+TA!AW$110+TA!AW$111+TA!AW$113+TA!AW$119+TA!AW$121+TA!AW$122+TA!AW$123+TA!AW$125+TA!AW$126+TA!AW$137+TA!AW$139+TA!AW$142+TA!AW$146+TA!AW$149+TA!AW$153+TA!AW$154+TA!AW$155+TA!AW$156+TA!AW$157+TA!AW$158+TA!AW$159+TA!AW$160+TA!AW$163</f>
        <v>0</v>
      </c>
      <c r="G48" s="67">
        <f t="shared" si="1"/>
      </c>
      <c r="H48" s="44">
        <f>TA!AW$185</f>
        <v>0</v>
      </c>
      <c r="I48" s="44">
        <f>TA!AW$166+TA!AW$167+TA!AW$168++TA!AW$183</f>
        <v>0</v>
      </c>
      <c r="J48" s="67">
        <f t="shared" si="2"/>
      </c>
      <c r="K48" s="44">
        <f>TA!AW$225</f>
        <v>0</v>
      </c>
      <c r="L48" s="44">
        <f>TA!AW$187+TA!AW$197+TA!AW$199+TA!AW$200+TA!AW$201+TA!AW$202+TA!AW$203+TA!AW$204+TA!AW$205+TA!AW$206+TA!AW$207+TA!AW$208+TA!AW$209+TA!AW$210+TA!AW$211+TA!AW$215+TA!AW$216+TA!AW$217+TA!AW$218+TA!AW$219+TA!AW$220+TA!AW$221+TA!AW$222+TA!AW$223+TA!AW$224</f>
        <v>0</v>
      </c>
      <c r="M48" s="67">
        <f t="shared" si="3"/>
      </c>
      <c r="N48" s="44">
        <f>TA!AW$231</f>
        <v>0</v>
      </c>
      <c r="O48" s="44">
        <f>TA!AW$27+TA!AW$164+TA!AW$185+TA!AW$225+TA!AW$227+TA!AW$228+TA!AW$229</f>
        <v>0</v>
      </c>
      <c r="P48" s="67">
        <f t="shared" si="4"/>
      </c>
      <c r="Q48" s="44">
        <f>TA!AW$238</f>
        <v>0</v>
      </c>
      <c r="R48" s="44">
        <f>TA!AW$239+TA!AW$240+TA!AW$241+TA!AW$242+TA!AW$243+TA!AW$244+TA!AW$245+TA!AW$246+TA!AW$247+TA!AW$248+TA!AW$250+TA!AW$251+TA!AW$252+TA!AW$253+TA!AW$254+TA!AW$255+TA!AW$256+TA!AW$257</f>
        <v>0</v>
      </c>
      <c r="S48" s="67">
        <f t="shared" si="5"/>
      </c>
      <c r="T48" s="44">
        <f>TA!AW$258</f>
        <v>0</v>
      </c>
      <c r="U48" s="44">
        <f>TA!AW$231+TA!AW$238</f>
        <v>0</v>
      </c>
      <c r="V48" s="67">
        <f t="shared" si="6"/>
      </c>
    </row>
    <row r="49" spans="1:22" ht="12.75">
      <c r="A49" s="65">
        <v>45</v>
      </c>
      <c r="B49" s="66">
        <f>TA!AX$27</f>
        <v>0</v>
      </c>
      <c r="C49" s="44">
        <f>TA!AX$9+TA!AX$10+TA!AX$11+TA!AX$12+TA!AX$13+TA!AX$14+TA!AX$15+TA!AX$16+TA!AX$17+TA!AX$18+TA!AX$19+TA!AX$20+TA!AX$21+TA!AX$22+TA!AX$23+TA!AX$24+TA!AX$25+TA!AX$26</f>
        <v>0</v>
      </c>
      <c r="D49" s="67">
        <f t="shared" si="0"/>
      </c>
      <c r="E49" s="44">
        <f>TA!AX$164</f>
        <v>2</v>
      </c>
      <c r="F49" s="44">
        <f>TA!AX$28+TA!AX$33+TA!AX$51+TA!AX$52+TA!AX$61+TA!AX$70+TA!AX$74+TA!AX$101+TA!AX$105+TA!AX$106+TA!AX$109+TA!AX$110+TA!AX$111+TA!AX$113+TA!AX$119+TA!AX$121+TA!AX$122+TA!AX$123+TA!AX$125+TA!AX$126+TA!AX$137+TA!AX$139+TA!AX$142+TA!AX$146+TA!AX$149+TA!AX$153+TA!AX$154+TA!AX$155+TA!AX$156+TA!AX$157+TA!AX$158+TA!AX$159+TA!AX$160+TA!AX$163</f>
        <v>2</v>
      </c>
      <c r="G49" s="67">
        <f t="shared" si="1"/>
      </c>
      <c r="H49" s="44">
        <f>TA!AX$185</f>
        <v>0</v>
      </c>
      <c r="I49" s="44">
        <f>TA!AX$166+TA!AX$167+TA!AX$168++TA!AX$183</f>
        <v>0</v>
      </c>
      <c r="J49" s="67">
        <f t="shared" si="2"/>
      </c>
      <c r="K49" s="44">
        <f>TA!AX$225</f>
        <v>0</v>
      </c>
      <c r="L49" s="44">
        <f>TA!AX$187+TA!AX$197+TA!AX$199+TA!AX$200+TA!AX$201+TA!AX$202+TA!AX$203+TA!AX$204+TA!AX$205+TA!AX$206+TA!AX$207+TA!AX$208+TA!AX$209+TA!AX$210+TA!AX$211+TA!AX$215+TA!AX$216+TA!AX$217+TA!AX$218+TA!AX$219+TA!AX$220+TA!AX$221+TA!AX$222+TA!AX$223+TA!AX$224</f>
        <v>0</v>
      </c>
      <c r="M49" s="67">
        <f t="shared" si="3"/>
      </c>
      <c r="N49" s="44">
        <f>TA!AX$231</f>
        <v>2</v>
      </c>
      <c r="O49" s="44">
        <f>TA!AX$27+TA!AX$164+TA!AX$185+TA!AX$225+TA!AX$227+TA!AX$228+TA!AX$229</f>
        <v>2</v>
      </c>
      <c r="P49" s="67">
        <f t="shared" si="4"/>
      </c>
      <c r="Q49" s="44">
        <f>TA!AX$238</f>
        <v>0</v>
      </c>
      <c r="R49" s="44">
        <f>TA!AX$239+TA!AX$240+TA!AX$241+TA!AX$242+TA!AX$243+TA!AX$244+TA!AX$245+TA!AX$246+TA!AX$247+TA!AX$248+TA!AX$250+TA!AX$251+TA!AX$252+TA!AX$253+TA!AX$254+TA!AX$255+TA!AX$256+TA!AX$257</f>
        <v>0</v>
      </c>
      <c r="S49" s="67">
        <f t="shared" si="5"/>
      </c>
      <c r="T49" s="44">
        <f>TA!AX$258</f>
        <v>2</v>
      </c>
      <c r="U49" s="44">
        <f>TA!AX$231+TA!AX$238</f>
        <v>2</v>
      </c>
      <c r="V49" s="67">
        <f t="shared" si="6"/>
      </c>
    </row>
    <row r="50" spans="1:22" ht="12.75">
      <c r="A50" s="70">
        <v>46</v>
      </c>
      <c r="B50" s="66">
        <f>TA!AY$27</f>
        <v>0</v>
      </c>
      <c r="C50" s="44">
        <f>TA!AY$9+TA!AY$10+TA!AY$11+TA!AY$12+TA!AY$13+TA!AY$14+TA!AY$15+TA!AY$16+TA!AY$17+TA!AY$18+TA!AY$19+TA!AY$20+TA!AY$21+TA!AY$22+TA!AY$23+TA!AY$24+TA!AY$25+TA!AY$26</f>
        <v>0</v>
      </c>
      <c r="D50" s="67">
        <f t="shared" si="0"/>
      </c>
      <c r="E50" s="44">
        <f>TA!AY$164</f>
        <v>276575</v>
      </c>
      <c r="F50" s="44">
        <f>TA!AY$28+TA!AY$33+TA!AY$51+TA!AY$52+TA!AY$61+TA!AY$70+TA!AY$74+TA!AY$101+TA!AY$105+TA!AY$106+TA!AY$109+TA!AY$110+TA!AY$111+TA!AY$113+TA!AY$119+TA!AY$121+TA!AY$122+TA!AY$123+TA!AY$125+TA!AY$126+TA!AY$137+TA!AY$139+TA!AY$142+TA!AY$146+TA!AY$149+TA!AY$153+TA!AY$154+TA!AY$155+TA!AY$156+TA!AY$157+TA!AY$158+TA!AY$159+TA!AY$160+TA!AY$163</f>
        <v>276575</v>
      </c>
      <c r="G50" s="67">
        <f t="shared" si="1"/>
      </c>
      <c r="H50" s="44">
        <f>TA!AY$185</f>
        <v>0</v>
      </c>
      <c r="I50" s="44">
        <f>TA!AY$166+TA!AY$167+TA!AY$168++TA!AY$183</f>
        <v>0</v>
      </c>
      <c r="J50" s="67">
        <f t="shared" si="2"/>
      </c>
      <c r="K50" s="44">
        <f>TA!AY$225</f>
        <v>0</v>
      </c>
      <c r="L50" s="44">
        <f>TA!AY$187+TA!AY$197+TA!AY$199+TA!AY$200+TA!AY$201+TA!AY$202+TA!AY$203+TA!AY$204+TA!AY$205+TA!AY$206+TA!AY$207+TA!AY$208+TA!AY$209+TA!AY$210+TA!AY$211+TA!AY$215+TA!AY$216+TA!AY$217+TA!AY$218+TA!AY$219+TA!AY$220+TA!AY$221+TA!AY$222+TA!AY$223+TA!AY$224</f>
        <v>0</v>
      </c>
      <c r="M50" s="67">
        <f t="shared" si="3"/>
      </c>
      <c r="N50" s="44">
        <f>TA!AY$231</f>
        <v>276575</v>
      </c>
      <c r="O50" s="44">
        <f>TA!AY$27+TA!AY$164+TA!AY$185+TA!AY$225+TA!AY$227+TA!AY$228+TA!AY$229</f>
        <v>276575</v>
      </c>
      <c r="P50" s="67">
        <f t="shared" si="4"/>
      </c>
      <c r="Q50" s="44">
        <f>TA!AY$238</f>
        <v>0</v>
      </c>
      <c r="R50" s="44">
        <f>TA!AY$239+TA!AY$240+TA!AY$241+TA!AY$242+TA!AY$243+TA!AY$244+TA!AY$245+TA!AY$246+TA!AY$247+TA!AY$248+TA!AY$250+TA!AY$251+TA!AY$252+TA!AY$253+TA!AY$254+TA!AY$255+TA!AY$256+TA!AY$257</f>
        <v>0</v>
      </c>
      <c r="S50" s="67">
        <f t="shared" si="5"/>
      </c>
      <c r="T50" s="44">
        <f>TA!AY$258</f>
        <v>276575</v>
      </c>
      <c r="U50" s="44">
        <f>TA!AY$231+TA!AY$238</f>
        <v>276575</v>
      </c>
      <c r="V50" s="67">
        <f t="shared" si="6"/>
      </c>
    </row>
    <row r="51" spans="1:22" ht="12.75">
      <c r="A51" s="65">
        <v>47</v>
      </c>
      <c r="B51" s="66">
        <f>TA!AZ$27</f>
        <v>0</v>
      </c>
      <c r="C51" s="44">
        <f>TA!AZ$9+TA!AZ$10+TA!AZ$11+TA!AZ$12+TA!AZ$13+TA!AZ$14+TA!AZ$15+TA!AZ$16+TA!AZ$17+TA!AZ$18+TA!AZ$19+TA!AZ$20+TA!AZ$21+TA!AZ$22+TA!AZ$23+TA!AZ$24+TA!AZ$25+TA!AZ$26</f>
        <v>0</v>
      </c>
      <c r="D51" s="67">
        <f t="shared" si="0"/>
      </c>
      <c r="E51" s="44">
        <f>TA!AZ$164</f>
        <v>0</v>
      </c>
      <c r="F51" s="44">
        <f>TA!AZ$28+TA!AZ$33+TA!AZ$51+TA!AZ$52+TA!AZ$61+TA!AZ$70+TA!AZ$74+TA!AZ$101+TA!AZ$105+TA!AZ$106+TA!AZ$109+TA!AZ$110+TA!AZ$111+TA!AZ$113+TA!AZ$119+TA!AZ$121+TA!AZ$122+TA!AZ$123+TA!AZ$125+TA!AZ$126+TA!AZ$137+TA!AZ$139+TA!AZ$142+TA!AZ$146+TA!AZ$149+TA!AZ$153+TA!AZ$154+TA!AZ$155+TA!AZ$156+TA!AZ$157+TA!AZ$158+TA!AZ$159+TA!AZ$160+TA!AZ$163</f>
        <v>0</v>
      </c>
      <c r="G51" s="67">
        <f t="shared" si="1"/>
      </c>
      <c r="H51" s="44">
        <f>TA!AZ$185</f>
        <v>0</v>
      </c>
      <c r="I51" s="44">
        <f>TA!AZ$166+TA!AZ$167+TA!AZ$168++TA!AZ$183</f>
        <v>0</v>
      </c>
      <c r="J51" s="67">
        <f t="shared" si="2"/>
      </c>
      <c r="K51" s="44">
        <f>TA!AZ$225</f>
        <v>0</v>
      </c>
      <c r="L51" s="44">
        <f>TA!AZ$187+TA!AZ$197+TA!AZ$199+TA!AZ$200+TA!AZ$201+TA!AZ$202+TA!AZ$203+TA!AZ$204+TA!AZ$205+TA!AZ$206+TA!AZ$207+TA!AZ$208+TA!AZ$209+TA!AZ$210+TA!AZ$211+TA!AZ$215+TA!AZ$216+TA!AZ$217+TA!AZ$218+TA!AZ$219+TA!AZ$220+TA!AZ$221+TA!AZ$222+TA!AZ$223+TA!AZ$224</f>
        <v>0</v>
      </c>
      <c r="M51" s="67">
        <f t="shared" si="3"/>
      </c>
      <c r="N51" s="44">
        <f>TA!AZ$231</f>
        <v>0</v>
      </c>
      <c r="O51" s="44">
        <f>TA!AZ$27+TA!AZ$164+TA!AZ$185+TA!AZ$225+TA!AZ$227+TA!AZ$228+TA!AZ$229</f>
        <v>0</v>
      </c>
      <c r="P51" s="67">
        <f t="shared" si="4"/>
      </c>
      <c r="Q51" s="44">
        <f>TA!AZ$238</f>
        <v>0</v>
      </c>
      <c r="R51" s="44">
        <f>TA!AZ$239+TA!AZ$240+TA!AZ$241+TA!AZ$242+TA!AZ$243+TA!AZ$244+TA!AZ$245+TA!AZ$246+TA!AZ$247+TA!AZ$248+TA!AZ$250+TA!AZ$251+TA!AZ$252+TA!AZ$253+TA!AZ$254+TA!AZ$255+TA!AZ$256+TA!AZ$257</f>
        <v>0</v>
      </c>
      <c r="S51" s="67">
        <f t="shared" si="5"/>
      </c>
      <c r="T51" s="44">
        <f>TA!AZ$258</f>
        <v>0</v>
      </c>
      <c r="U51" s="44">
        <f>TA!AZ$231+TA!AZ$238</f>
        <v>0</v>
      </c>
      <c r="V51" s="67">
        <f t="shared" si="6"/>
      </c>
    </row>
    <row r="52" spans="1:22" ht="12.75">
      <c r="A52" s="70">
        <v>48</v>
      </c>
      <c r="B52" s="66">
        <f>TA!BA$27</f>
        <v>0</v>
      </c>
      <c r="C52" s="44">
        <f>TA!BA$9+TA!BA$10+TA!BA$11+TA!BA$12+TA!BA$13+TA!BA$14+TA!BA$15+TA!BA$16+TA!BA$17+TA!BA$18+TA!BA$19+TA!BA$20+TA!BA$21+TA!BA$22+TA!BA$23+TA!BA$24+TA!BA$25+TA!BA$26</f>
        <v>0</v>
      </c>
      <c r="D52" s="67">
        <f t="shared" si="0"/>
      </c>
      <c r="E52" s="44">
        <f>TA!BA$164</f>
        <v>0</v>
      </c>
      <c r="F52" s="44">
        <f>TA!BA$28+TA!BA$33+TA!BA$51+TA!BA$52+TA!BA$61+TA!BA$70+TA!BA$74+TA!BA$101+TA!BA$105+TA!BA$106+TA!BA$109+TA!BA$110+TA!BA$111+TA!BA$113+TA!BA$119+TA!BA$121+TA!BA$122+TA!BA$123+TA!BA$125+TA!BA$126+TA!BA$137+TA!BA$139+TA!BA$142+TA!BA$146+TA!BA$149+TA!BA$153+TA!BA$154+TA!BA$155+TA!BA$156+TA!BA$157+TA!BA$158+TA!BA$159+TA!BA$160+TA!BA$163</f>
        <v>0</v>
      </c>
      <c r="G52" s="67">
        <f t="shared" si="1"/>
      </c>
      <c r="H52" s="44">
        <f>TA!BA$185</f>
        <v>0</v>
      </c>
      <c r="I52" s="44">
        <f>TA!BA$166+TA!BA$167+TA!BA$168++TA!BA$183</f>
        <v>0</v>
      </c>
      <c r="J52" s="67">
        <f t="shared" si="2"/>
      </c>
      <c r="K52" s="44">
        <f>TA!BA$225</f>
        <v>0</v>
      </c>
      <c r="L52" s="44">
        <f>TA!BA$187+TA!BA$197+TA!BA$199+TA!BA$200+TA!BA$201+TA!BA$202+TA!BA$203+TA!BA$204+TA!BA$205+TA!BA$206+TA!BA$207+TA!BA$208+TA!BA$209+TA!BA$210+TA!BA$211+TA!BA$215+TA!BA$216+TA!BA$217+TA!BA$218+TA!BA$219+TA!BA$220+TA!BA$221+TA!BA$222+TA!BA$223+TA!BA$224</f>
        <v>0</v>
      </c>
      <c r="M52" s="67">
        <f t="shared" si="3"/>
      </c>
      <c r="N52" s="44">
        <f>TA!BA$231</f>
        <v>0</v>
      </c>
      <c r="O52" s="44">
        <f>TA!BA$27+TA!BA$164+TA!BA$185+TA!BA$225+TA!BA$227+TA!BA$228+TA!BA$229</f>
        <v>0</v>
      </c>
      <c r="P52" s="67">
        <f t="shared" si="4"/>
      </c>
      <c r="Q52" s="44">
        <f>TA!BA$238</f>
        <v>0</v>
      </c>
      <c r="R52" s="44">
        <f>TA!BA$239+TA!BA$240+TA!BA$241+TA!BA$242+TA!BA$243+TA!BA$244+TA!BA$245+TA!BA$246+TA!BA$247+TA!BA$248+TA!BA$250+TA!BA$251+TA!BA$252+TA!BA$253+TA!BA$254+TA!BA$255+TA!BA$256+TA!BA$257</f>
        <v>0</v>
      </c>
      <c r="S52" s="67">
        <f t="shared" si="5"/>
      </c>
      <c r="T52" s="44">
        <f>TA!BA$258</f>
        <v>0</v>
      </c>
      <c r="U52" s="44">
        <f>TA!BA$231+TA!BA$238</f>
        <v>0</v>
      </c>
      <c r="V52" s="67">
        <f t="shared" si="6"/>
      </c>
    </row>
    <row r="53" spans="1:22" ht="12.75">
      <c r="A53" s="65">
        <v>49</v>
      </c>
      <c r="B53" s="66">
        <f>TA!BB$27</f>
        <v>0</v>
      </c>
      <c r="C53" s="44">
        <f>TA!BB$9+TA!BB$10+TA!BB$11+TA!BB$12+TA!BB$13+TA!BB$14+TA!BB$15+TA!BB$16+TA!BB$17+TA!BB$18+TA!BB$19+TA!BB$20+TA!BB$21+TA!BB$22+TA!BB$23+TA!BB$24+TA!BB$25+TA!BB$26</f>
        <v>0</v>
      </c>
      <c r="D53" s="67">
        <f t="shared" si="0"/>
      </c>
      <c r="E53" s="44">
        <f>TA!BB$164</f>
        <v>4832</v>
      </c>
      <c r="F53" s="44">
        <f>TA!BB$28+TA!BB$33+TA!BB$51+TA!BB$52+TA!BB$61+TA!BB$70+TA!BB$74+TA!BB$101+TA!BB$105+TA!BB$106+TA!BB$109+TA!BB$110+TA!BB$111+TA!BB$113+TA!BB$119+TA!BB$121+TA!BB$122+TA!BB$123+TA!BB$125+TA!BB$126+TA!BB$137+TA!BB$139+TA!BB$142+TA!BB$146+TA!BB$149+TA!BB$153+TA!BB$154+TA!BB$155+TA!BB$156+TA!BB$157+TA!BB$158+TA!BB$159+TA!BB$160+TA!BB$163</f>
        <v>4832</v>
      </c>
      <c r="G53" s="67">
        <f t="shared" si="1"/>
      </c>
      <c r="H53" s="44">
        <f>TA!BB$185</f>
        <v>254</v>
      </c>
      <c r="I53" s="44">
        <f>TA!BB$166+TA!BB$167+TA!BB$168++TA!BB$183</f>
        <v>254</v>
      </c>
      <c r="J53" s="67">
        <f t="shared" si="2"/>
      </c>
      <c r="K53" s="44">
        <f>TA!BB$225</f>
        <v>1126</v>
      </c>
      <c r="L53" s="44">
        <f>TA!BB$187+TA!BB$197+TA!BB$199+TA!BB$200+TA!BB$201+TA!BB$202+TA!BB$203+TA!BB$204+TA!BB$205+TA!BB$206+TA!BB$207+TA!BB$208+TA!BB$209+TA!BB$210+TA!BB$211+TA!BB$215+TA!BB$216+TA!BB$217+TA!BB$218+TA!BB$219+TA!BB$220+TA!BB$221+TA!BB$222+TA!BB$223+TA!BB$224</f>
        <v>1126</v>
      </c>
      <c r="M53" s="67">
        <f t="shared" si="3"/>
      </c>
      <c r="N53" s="44">
        <f>TA!BB$231</f>
        <v>6212</v>
      </c>
      <c r="O53" s="44">
        <f>TA!BB$27+TA!BB$164+TA!BB$185+TA!BB$225+TA!BB$227+TA!BB$228+TA!BB$229</f>
        <v>6212</v>
      </c>
      <c r="P53" s="67">
        <f t="shared" si="4"/>
      </c>
      <c r="Q53" s="44">
        <f>TA!BB$238</f>
        <v>358</v>
      </c>
      <c r="R53" s="44">
        <f>TA!BB$239+TA!BB$240+TA!BB$241+TA!BB$242+TA!BB$243+TA!BB$244+TA!BB$245+TA!BB$246+TA!BB$247+TA!BB$248+TA!BB$250+TA!BB$251+TA!BB$252+TA!BB$253+TA!BB$254+TA!BB$255+TA!BB$256+TA!BB$257</f>
        <v>358</v>
      </c>
      <c r="S53" s="67">
        <f t="shared" si="5"/>
      </c>
      <c r="T53" s="44">
        <f>TA!BB$258</f>
        <v>6570</v>
      </c>
      <c r="U53" s="44">
        <f>TA!BB$231+TA!BB$238</f>
        <v>6570</v>
      </c>
      <c r="V53" s="67">
        <f t="shared" si="6"/>
      </c>
    </row>
    <row r="54" spans="1:22" ht="12.75">
      <c r="A54" s="70">
        <v>50</v>
      </c>
      <c r="B54" s="66">
        <f>TA!BC$27</f>
        <v>0</v>
      </c>
      <c r="C54" s="44">
        <f>TA!BC$9+TA!BC$10+TA!BC$11+TA!BC$12+TA!BC$13+TA!BC$14+TA!BC$15+TA!BC$16+TA!BC$17+TA!BC$18+TA!BC$19+TA!BC$20+TA!BC$21+TA!BC$22+TA!BC$23+TA!BC$24+TA!BC$25+TA!BC$26</f>
        <v>0</v>
      </c>
      <c r="D54" s="67">
        <f t="shared" si="0"/>
      </c>
      <c r="E54" s="44">
        <f>TA!BC$164</f>
        <v>0</v>
      </c>
      <c r="F54" s="44">
        <f>TA!BC$28+TA!BC$33+TA!BC$51+TA!BC$52+TA!BC$61+TA!BC$70+TA!BC$74+TA!BC$101+TA!BC$105+TA!BC$106+TA!BC$109+TA!BC$110+TA!BC$111+TA!BC$113+TA!BC$119+TA!BC$121+TA!BC$122+TA!BC$123+TA!BC$125+TA!BC$126+TA!BC$137+TA!BC$139+TA!BC$142+TA!BC$146+TA!BC$149+TA!BC$153+TA!BC$154+TA!BC$155+TA!BC$156+TA!BC$157+TA!BC$158+TA!BC$159+TA!BC$160+TA!BC$163</f>
        <v>0</v>
      </c>
      <c r="G54" s="67">
        <f t="shared" si="1"/>
      </c>
      <c r="H54" s="44">
        <f>TA!BC$185</f>
        <v>0</v>
      </c>
      <c r="I54" s="44">
        <f>TA!BC$166+TA!BC$167+TA!BC$168++TA!BC$183</f>
        <v>0</v>
      </c>
      <c r="J54" s="67">
        <f t="shared" si="2"/>
      </c>
      <c r="K54" s="44">
        <f>TA!BC$225</f>
        <v>0</v>
      </c>
      <c r="L54" s="44">
        <f>TA!BC$187+TA!BC$197+TA!BC$199+TA!BC$200+TA!BC$201+TA!BC$202+TA!BC$203+TA!BC$204+TA!BC$205+TA!BC$206+TA!BC$207+TA!BC$208+TA!BC$209+TA!BC$210+TA!BC$211+TA!BC$215+TA!BC$216+TA!BC$217+TA!BC$218+TA!BC$219+TA!BC$220+TA!BC$221+TA!BC$222+TA!BC$223+TA!BC$224</f>
        <v>0</v>
      </c>
      <c r="M54" s="67">
        <f t="shared" si="3"/>
      </c>
      <c r="N54" s="44">
        <f>TA!BC$231</f>
        <v>0</v>
      </c>
      <c r="O54" s="44">
        <f>TA!BC$27+TA!BC$164+TA!BC$185+TA!BC$225+TA!BC$227+TA!BC$228+TA!BC$229</f>
        <v>0</v>
      </c>
      <c r="P54" s="67">
        <f t="shared" si="4"/>
      </c>
      <c r="Q54" s="44">
        <f>TA!BC$238</f>
        <v>0</v>
      </c>
      <c r="R54" s="44">
        <f>TA!BC$239+TA!BC$240+TA!BC$241+TA!BC$242+TA!BC$243+TA!BC$244+TA!BC$245+TA!BC$246+TA!BC$247+TA!BC$248+TA!BC$250+TA!BC$251+TA!BC$252+TA!BC$253+TA!BC$254+TA!BC$255+TA!BC$256+TA!BC$257</f>
        <v>0</v>
      </c>
      <c r="S54" s="67">
        <f t="shared" si="5"/>
      </c>
      <c r="T54" s="44">
        <f>TA!BC$258</f>
        <v>0</v>
      </c>
      <c r="U54" s="44">
        <f>TA!BC$231+TA!BC$238</f>
        <v>0</v>
      </c>
      <c r="V54" s="67">
        <f t="shared" si="6"/>
      </c>
    </row>
    <row r="55" spans="1:22" ht="12.75">
      <c r="A55" s="65">
        <v>51</v>
      </c>
      <c r="B55" s="66">
        <f>TA!BD$27</f>
        <v>0</v>
      </c>
      <c r="C55" s="44">
        <f>TA!BD$9+TA!BD$10+TA!BD$11+TA!BD$12+TA!BD$13+TA!BD$14+TA!BD$15+TA!BD$16+TA!BD$17+TA!BD$18+TA!BD$19+TA!BD$20+TA!BD$21+TA!BD$22+TA!BD$23+TA!BD$24+TA!BD$25+TA!BD$26</f>
        <v>0</v>
      </c>
      <c r="D55" s="67">
        <f t="shared" si="0"/>
      </c>
      <c r="E55" s="44">
        <f>TA!BD$164</f>
        <v>91</v>
      </c>
      <c r="F55" s="44">
        <f>TA!BD$28+TA!BD$33+TA!BD$51+TA!BD$52+TA!BD$61+TA!BD$70+TA!BD$74+TA!BD$101+TA!BD$105+TA!BD$106+TA!BD$109+TA!BD$110+TA!BD$111+TA!BD$113+TA!BD$119+TA!BD$121+TA!BD$122+TA!BD$123+TA!BD$125+TA!BD$126+TA!BD$137+TA!BD$139+TA!BD$142+TA!BD$146+TA!BD$149+TA!BD$153+TA!BD$154+TA!BD$155+TA!BD$156+TA!BD$157+TA!BD$158+TA!BD$159+TA!BD$160+TA!BD$163</f>
        <v>91</v>
      </c>
      <c r="G55" s="67">
        <f t="shared" si="1"/>
      </c>
      <c r="H55" s="44">
        <f>TA!BD$185</f>
        <v>1</v>
      </c>
      <c r="I55" s="44">
        <f>TA!BD$166+TA!BD$167+TA!BD$168++TA!BD$183</f>
        <v>1</v>
      </c>
      <c r="J55" s="67">
        <f t="shared" si="2"/>
      </c>
      <c r="K55" s="44">
        <f>TA!BD$225</f>
        <v>7</v>
      </c>
      <c r="L55" s="44">
        <f>TA!BD$187+TA!BD$197+TA!BD$199+TA!BD$200+TA!BD$201+TA!BD$202+TA!BD$203+TA!BD$204+TA!BD$205+TA!BD$206+TA!BD$207+TA!BD$208+TA!BD$209+TA!BD$210+TA!BD$211+TA!BD$215+TA!BD$216+TA!BD$217+TA!BD$218+TA!BD$219+TA!BD$220+TA!BD$221+TA!BD$222+TA!BD$223+TA!BD$224</f>
        <v>7</v>
      </c>
      <c r="M55" s="67">
        <f t="shared" si="3"/>
      </c>
      <c r="N55" s="44">
        <f>TA!BD$231</f>
        <v>99</v>
      </c>
      <c r="O55" s="44">
        <f>TA!BD$27+TA!BD$164+TA!BD$185+TA!BD$225+TA!BD$227+TA!BD$228+TA!BD$229</f>
        <v>99</v>
      </c>
      <c r="P55" s="67">
        <f t="shared" si="4"/>
      </c>
      <c r="Q55" s="44">
        <f>TA!BD$238</f>
        <v>0</v>
      </c>
      <c r="R55" s="44">
        <f>TA!BD$239+TA!BD$240+TA!BD$241+TA!BD$242+TA!BD$243+TA!BD$244+TA!BD$245+TA!BD$246+TA!BD$247+TA!BD$248+TA!BD$250+TA!BD$251+TA!BD$252+TA!BD$253+TA!BD$254+TA!BD$255+TA!BD$256+TA!BD$257</f>
        <v>0</v>
      </c>
      <c r="S55" s="67">
        <f t="shared" si="5"/>
      </c>
      <c r="T55" s="44">
        <f>TA!BD$258</f>
        <v>99</v>
      </c>
      <c r="U55" s="44">
        <f>TA!BD$231+TA!BD$238</f>
        <v>99</v>
      </c>
      <c r="V55" s="67">
        <f t="shared" si="6"/>
      </c>
    </row>
    <row r="56" spans="1:22" ht="12.75">
      <c r="A56" s="70">
        <v>52</v>
      </c>
      <c r="B56" s="66">
        <f>TA!BE$27</f>
        <v>1150</v>
      </c>
      <c r="C56" s="44">
        <f>TA!BE$9+TA!BE$10+TA!BE$11+TA!BE$12+TA!BE$13+TA!BE$14+TA!BE$15+TA!BE$16+TA!BE$17+TA!BE$18+TA!BE$19+TA!BE$20+TA!BE$21+TA!BE$22+TA!BE$23+TA!BE$24+TA!BE$25+TA!BE$26</f>
        <v>1150</v>
      </c>
      <c r="D56" s="67">
        <f t="shared" si="0"/>
      </c>
      <c r="E56" s="44">
        <f>TA!BE$164</f>
        <v>327</v>
      </c>
      <c r="F56" s="44">
        <f>TA!BE$28+TA!BE$33+TA!BE$51+TA!BE$52+TA!BE$61+TA!BE$70+TA!BE$74+TA!BE$101+TA!BE$105+TA!BE$106+TA!BE$109+TA!BE$110+TA!BE$111+TA!BE$113+TA!BE$119+TA!BE$121+TA!BE$122+TA!BE$123+TA!BE$125+TA!BE$126+TA!BE$137+TA!BE$139+TA!BE$142+TA!BE$146+TA!BE$149+TA!BE$153+TA!BE$154+TA!BE$155+TA!BE$156+TA!BE$157+TA!BE$158+TA!BE$159+TA!BE$160+TA!BE$163</f>
        <v>327</v>
      </c>
      <c r="G56" s="67">
        <f t="shared" si="1"/>
      </c>
      <c r="H56" s="44">
        <f>TA!BE$185</f>
        <v>0</v>
      </c>
      <c r="I56" s="44">
        <f>TA!BE$166+TA!BE$167+TA!BE$168++TA!BE$183</f>
        <v>0</v>
      </c>
      <c r="J56" s="67">
        <f t="shared" si="2"/>
      </c>
      <c r="K56" s="44">
        <f>TA!BE$225</f>
        <v>95</v>
      </c>
      <c r="L56" s="44">
        <f>TA!BE$187+TA!BE$197+TA!BE$199+TA!BE$200+TA!BE$201+TA!BE$202+TA!BE$203+TA!BE$204+TA!BE$205+TA!BE$206+TA!BE$207+TA!BE$208+TA!BE$209+TA!BE$210+TA!BE$211+TA!BE$215+TA!BE$216+TA!BE$217+TA!BE$218+TA!BE$219+TA!BE$220+TA!BE$221+TA!BE$222+TA!BE$223+TA!BE$224</f>
        <v>95</v>
      </c>
      <c r="M56" s="67">
        <f t="shared" si="3"/>
      </c>
      <c r="N56" s="44">
        <f>TA!BE$231</f>
        <v>1572</v>
      </c>
      <c r="O56" s="44">
        <f>TA!BE$27+TA!BE$164+TA!BE$185+TA!BE$225+TA!BE$227+TA!BE$228+TA!BE$229</f>
        <v>1572</v>
      </c>
      <c r="P56" s="67">
        <f t="shared" si="4"/>
      </c>
      <c r="Q56" s="44">
        <f>TA!BE$238</f>
        <v>0</v>
      </c>
      <c r="R56" s="44">
        <f>TA!BE$239+TA!BE$240+TA!BE$241+TA!BE$242+TA!BE$243+TA!BE$244+TA!BE$245+TA!BE$246+TA!BE$247+TA!BE$248+TA!BE$250+TA!BE$251+TA!BE$252+TA!BE$253+TA!BE$254+TA!BE$255+TA!BE$256+TA!BE$257</f>
        <v>0</v>
      </c>
      <c r="S56" s="67">
        <f t="shared" si="5"/>
      </c>
      <c r="T56" s="44">
        <f>TA!BE$258</f>
        <v>1572</v>
      </c>
      <c r="U56" s="44">
        <f>TA!BE$231+TA!BE$238</f>
        <v>1572</v>
      </c>
      <c r="V56" s="67">
        <f t="shared" si="6"/>
      </c>
    </row>
    <row r="57" spans="1:22" ht="12.75">
      <c r="A57" s="65">
        <v>53</v>
      </c>
      <c r="B57" s="66">
        <f>TA!BF$27</f>
        <v>1146</v>
      </c>
      <c r="C57" s="44">
        <f>TA!BF$9+TA!BF$10+TA!BF$11+TA!BF$12+TA!BF$13+TA!BF$14+TA!BF$15+TA!BF$16+TA!BF$17+TA!BF$18+TA!BF$19+TA!BF$20+TA!BF$21+TA!BF$22+TA!BF$23+TA!BF$24+TA!BF$25+TA!BF$26</f>
        <v>1146</v>
      </c>
      <c r="D57" s="67">
        <f t="shared" si="0"/>
      </c>
      <c r="E57" s="44">
        <f>TA!BF$164</f>
        <v>2296</v>
      </c>
      <c r="F57" s="44">
        <f>TA!BF$28+TA!BF$33+TA!BF$51+TA!BF$52+TA!BF$61+TA!BF$70+TA!BF$74+TA!BF$101+TA!BF$105+TA!BF$106+TA!BF$109+TA!BF$110+TA!BF$111+TA!BF$113+TA!BF$119+TA!BF$121+TA!BF$122+TA!BF$123+TA!BF$125+TA!BF$126+TA!BF$137+TA!BF$139+TA!BF$142+TA!BF$146+TA!BF$149+TA!BF$153+TA!BF$154+TA!BF$155+TA!BF$156+TA!BF$157+TA!BF$158+TA!BF$159+TA!BF$160+TA!BF$163</f>
        <v>2296</v>
      </c>
      <c r="G57" s="67">
        <f t="shared" si="1"/>
      </c>
      <c r="H57" s="44">
        <f>TA!BF$185</f>
        <v>67</v>
      </c>
      <c r="I57" s="44">
        <f>TA!BF$166+TA!BF$167+TA!BF$168++TA!BF$183</f>
        <v>67</v>
      </c>
      <c r="J57" s="67">
        <f t="shared" si="2"/>
      </c>
      <c r="K57" s="44">
        <f>TA!BF$225</f>
        <v>570</v>
      </c>
      <c r="L57" s="44">
        <f>TA!BF$187+TA!BF$197+TA!BF$199+TA!BF$200+TA!BF$201+TA!BF$202+TA!BF$203+TA!BF$204+TA!BF$205+TA!BF$206+TA!BF$207+TA!BF$208+TA!BF$209+TA!BF$210+TA!BF$211+TA!BF$215+TA!BF$216+TA!BF$217+TA!BF$218+TA!BF$219+TA!BF$220+TA!BF$221+TA!BF$222+TA!BF$223+TA!BF$224</f>
        <v>570</v>
      </c>
      <c r="M57" s="67">
        <f t="shared" si="3"/>
      </c>
      <c r="N57" s="44">
        <f>TA!BF$231</f>
        <v>4079</v>
      </c>
      <c r="O57" s="44">
        <f>TA!BF$27+TA!BF$164+TA!BF$185+TA!BF$225+TA!BF$227+TA!BF$228+TA!BF$229</f>
        <v>4079</v>
      </c>
      <c r="P57" s="67">
        <f t="shared" si="4"/>
      </c>
      <c r="Q57" s="44">
        <f>TA!BF$238</f>
        <v>0</v>
      </c>
      <c r="R57" s="44">
        <f>TA!BF$239+TA!BF$240+TA!BF$241+TA!BF$242+TA!BF$243+TA!BF$244+TA!BF$245+TA!BF$246+TA!BF$247+TA!BF$248+TA!BF$250+TA!BF$251+TA!BF$252+TA!BF$253+TA!BF$254+TA!BF$255+TA!BF$256+TA!BF$257</f>
        <v>0</v>
      </c>
      <c r="S57" s="67">
        <f>IF(Q57=R57,"","ЛОЖЬ")</f>
      </c>
      <c r="T57" s="44">
        <f>TA!BF$258</f>
        <v>4079</v>
      </c>
      <c r="U57" s="44">
        <f>TA!BF$231+TA!BF$238</f>
        <v>4079</v>
      </c>
      <c r="V57" s="67">
        <f t="shared" si="6"/>
      </c>
    </row>
    <row r="59" spans="1:4" ht="12.75">
      <c r="A59" s="210" t="s">
        <v>404</v>
      </c>
      <c r="B59" s="210"/>
      <c r="C59" s="210"/>
      <c r="D59" s="210"/>
    </row>
    <row r="60" spans="1:34" ht="69.75" customHeight="1">
      <c r="A60" s="62"/>
      <c r="B60" s="201" t="s">
        <v>406</v>
      </c>
      <c r="C60" s="201"/>
      <c r="D60" s="201"/>
      <c r="E60" s="201" t="s">
        <v>405</v>
      </c>
      <c r="F60" s="201"/>
      <c r="G60" s="201"/>
      <c r="H60" s="201" t="s">
        <v>407</v>
      </c>
      <c r="I60" s="201"/>
      <c r="J60" s="201"/>
      <c r="K60" s="201" t="s">
        <v>409</v>
      </c>
      <c r="L60" s="201"/>
      <c r="M60" s="201"/>
      <c r="N60" s="201" t="s">
        <v>408</v>
      </c>
      <c r="O60" s="201"/>
      <c r="P60" s="201"/>
      <c r="Q60" s="201" t="s">
        <v>410</v>
      </c>
      <c r="R60" s="201"/>
      <c r="S60" s="201"/>
      <c r="T60" s="204" t="s">
        <v>411</v>
      </c>
      <c r="U60" s="215"/>
      <c r="V60" s="205"/>
      <c r="W60" s="204" t="s">
        <v>412</v>
      </c>
      <c r="X60" s="215"/>
      <c r="Y60" s="205"/>
      <c r="Z60" s="204" t="s">
        <v>413</v>
      </c>
      <c r="AA60" s="215"/>
      <c r="AB60" s="205"/>
      <c r="AC60" s="204" t="s">
        <v>414</v>
      </c>
      <c r="AD60" s="215"/>
      <c r="AE60" s="205"/>
      <c r="AF60" s="204" t="s">
        <v>415</v>
      </c>
      <c r="AG60" s="215"/>
      <c r="AH60" s="205"/>
    </row>
    <row r="61" spans="1:34" ht="42" customHeight="1">
      <c r="A61" s="62" t="s">
        <v>392</v>
      </c>
      <c r="B61" s="62" t="s">
        <v>374</v>
      </c>
      <c r="C61" s="62" t="s">
        <v>375</v>
      </c>
      <c r="D61" s="62" t="s">
        <v>376</v>
      </c>
      <c r="E61" s="62" t="s">
        <v>374</v>
      </c>
      <c r="F61" s="62" t="s">
        <v>375</v>
      </c>
      <c r="G61" s="62" t="s">
        <v>376</v>
      </c>
      <c r="H61" s="62" t="s">
        <v>374</v>
      </c>
      <c r="I61" s="62" t="s">
        <v>375</v>
      </c>
      <c r="J61" s="62" t="s">
        <v>376</v>
      </c>
      <c r="K61" s="62" t="s">
        <v>374</v>
      </c>
      <c r="L61" s="62" t="s">
        <v>375</v>
      </c>
      <c r="M61" s="62" t="s">
        <v>376</v>
      </c>
      <c r="N61" s="62" t="s">
        <v>374</v>
      </c>
      <c r="O61" s="62" t="s">
        <v>375</v>
      </c>
      <c r="P61" s="62" t="s">
        <v>376</v>
      </c>
      <c r="Q61" s="62" t="s">
        <v>374</v>
      </c>
      <c r="R61" s="62" t="s">
        <v>375</v>
      </c>
      <c r="S61" s="62" t="s">
        <v>376</v>
      </c>
      <c r="T61" s="62" t="s">
        <v>374</v>
      </c>
      <c r="U61" s="62" t="s">
        <v>375</v>
      </c>
      <c r="V61" s="62" t="s">
        <v>376</v>
      </c>
      <c r="W61" s="62" t="s">
        <v>374</v>
      </c>
      <c r="X61" s="62" t="s">
        <v>375</v>
      </c>
      <c r="Y61" s="62" t="s">
        <v>376</v>
      </c>
      <c r="Z61" s="62" t="s">
        <v>374</v>
      </c>
      <c r="AA61" s="62" t="s">
        <v>375</v>
      </c>
      <c r="AB61" s="62" t="s">
        <v>376</v>
      </c>
      <c r="AC61" s="62" t="s">
        <v>374</v>
      </c>
      <c r="AD61" s="62" t="s">
        <v>375</v>
      </c>
      <c r="AE61" s="62" t="s">
        <v>376</v>
      </c>
      <c r="AF61" s="62" t="s">
        <v>374</v>
      </c>
      <c r="AG61" s="62" t="s">
        <v>375</v>
      </c>
      <c r="AH61" s="62" t="s">
        <v>376</v>
      </c>
    </row>
    <row r="62" spans="1:34" ht="12.75">
      <c r="A62" s="125">
        <v>1</v>
      </c>
      <c r="B62" s="125">
        <f>TA!F9+TA!G9+TA!I9+TA!J9</f>
        <v>9</v>
      </c>
      <c r="C62" s="125">
        <f>TA!K9+TA!L9+TA!M9+TA!O9+TA!AI9+TA!AL9</f>
        <v>9</v>
      </c>
      <c r="D62" s="67">
        <f>IF(B62=C62,"","ЛОЖЬ")</f>
      </c>
      <c r="E62" s="125">
        <f>TA!I9+TA!J9</f>
        <v>9</v>
      </c>
      <c r="F62" s="125">
        <f>TA!K9+TA!L9+TA!M9+TA!N9+TA!O9</f>
        <v>0</v>
      </c>
      <c r="G62" s="67" t="str">
        <f>IF(E62=F62,"","ЛОЖЬ")</f>
        <v>ЛОЖЬ</v>
      </c>
      <c r="H62" s="125">
        <f>TA!S9+TA!T9</f>
        <v>0</v>
      </c>
      <c r="I62" s="125">
        <f>TA!U9+TA!V9+TA!X9+TA!Y9</f>
        <v>0</v>
      </c>
      <c r="J62" s="67">
        <f>IF(H62=I62,"","ЛОЖЬ")</f>
      </c>
      <c r="K62" s="125">
        <v>0</v>
      </c>
      <c r="L62" s="125">
        <f>TA!S9+TA!T9</f>
        <v>0</v>
      </c>
      <c r="M62" s="67">
        <f>IF(K62=L62,"","ЛОЖЬ")</f>
      </c>
      <c r="N62" s="70"/>
      <c r="O62" s="70"/>
      <c r="P62" s="70"/>
      <c r="Q62" s="125">
        <f>TA!AI9</f>
        <v>9</v>
      </c>
      <c r="R62" s="125">
        <f>TA!Q9+TA!S9+TA!T9+TA!AB9+TA!AH9</f>
        <v>9</v>
      </c>
      <c r="S62" s="67">
        <f>IF(Q62=R62,"","ЛОЖЬ")</f>
      </c>
      <c r="T62" s="70">
        <f>TA!W9</f>
        <v>0</v>
      </c>
      <c r="U62" s="70">
        <f>TA!X9+TA!Y9</f>
        <v>0</v>
      </c>
      <c r="V62" s="67">
        <f>IF(T62=U62,"","ЛОЖЬ")</f>
      </c>
      <c r="W62" s="70"/>
      <c r="X62" s="70"/>
      <c r="Y62" s="70"/>
      <c r="Z62" s="70"/>
      <c r="AA62" s="70"/>
      <c r="AB62" s="70"/>
      <c r="AC62" s="70"/>
      <c r="AD62" s="70"/>
      <c r="AE62" s="70"/>
      <c r="AF62" s="70"/>
      <c r="AG62" s="70"/>
      <c r="AH62" s="70"/>
    </row>
    <row r="63" spans="1:34" ht="12.75">
      <c r="A63" s="125">
        <v>2</v>
      </c>
      <c r="B63" s="125">
        <f>TA!F10+TA!G10+TA!I10+TA!J10</f>
        <v>53</v>
      </c>
      <c r="C63" s="125">
        <f>TA!K10+TA!L10+TA!M10+TA!O10+TA!AI10+TA!AL10</f>
        <v>53</v>
      </c>
      <c r="D63" s="67">
        <f aca="true" t="shared" si="7" ref="D63:D126">IF(B63=C63,"","ЛОЖЬ")</f>
      </c>
      <c r="E63" s="125">
        <f>TA!I10+TA!J10</f>
        <v>53</v>
      </c>
      <c r="F63" s="125">
        <f>TA!K10+TA!L10+TA!M10+TA!N10+TA!O10</f>
        <v>3</v>
      </c>
      <c r="G63" s="67" t="str">
        <f aca="true" t="shared" si="8" ref="G63:G126">IF(E63=F63,"","ЛОЖЬ")</f>
        <v>ЛОЖЬ</v>
      </c>
      <c r="H63" s="125">
        <f>TA!S10+TA!T10</f>
        <v>0</v>
      </c>
      <c r="I63" s="125">
        <f>TA!U10+TA!V10+TA!X10+TA!Y10</f>
        <v>0</v>
      </c>
      <c r="J63" s="67">
        <f aca="true" t="shared" si="9" ref="J63:J126">IF(H63=I63,"","ЛОЖЬ")</f>
      </c>
      <c r="K63" s="125">
        <v>0</v>
      </c>
      <c r="L63" s="125">
        <f>TA!S10+TA!T10</f>
        <v>0</v>
      </c>
      <c r="M63" s="67">
        <f aca="true" t="shared" si="10" ref="M63:M80">IF(K63=L63,"","ЛОЖЬ")</f>
      </c>
      <c r="N63" s="70"/>
      <c r="O63" s="70"/>
      <c r="P63" s="70"/>
      <c r="Q63" s="125">
        <f>TA!AI10</f>
        <v>50</v>
      </c>
      <c r="R63" s="125">
        <f>TA!Q10+TA!S10+TA!T10+TA!AB10+TA!AH10</f>
        <v>50</v>
      </c>
      <c r="S63" s="67">
        <f aca="true" t="shared" si="11" ref="S63:S126">IF(Q63=R63,"","ЛОЖЬ")</f>
      </c>
      <c r="T63" s="70">
        <f>TA!W10</f>
        <v>0</v>
      </c>
      <c r="U63" s="70">
        <f>TA!X10+TA!Y10</f>
        <v>0</v>
      </c>
      <c r="V63" s="67">
        <f aca="true" t="shared" si="12" ref="V63:V126">IF(T63=U63,"","ЛОЖЬ")</f>
      </c>
      <c r="W63" s="70"/>
      <c r="X63" s="70"/>
      <c r="Y63" s="70"/>
      <c r="Z63" s="70"/>
      <c r="AA63" s="70"/>
      <c r="AB63" s="70"/>
      <c r="AC63" s="70"/>
      <c r="AD63" s="70"/>
      <c r="AE63" s="70"/>
      <c r="AF63" s="70"/>
      <c r="AG63" s="70"/>
      <c r="AH63" s="70"/>
    </row>
    <row r="64" spans="1:34" ht="12.75">
      <c r="A64" s="125">
        <v>3</v>
      </c>
      <c r="B64" s="125">
        <f>TA!F11+TA!G11+TA!I11+TA!J11</f>
        <v>0</v>
      </c>
      <c r="C64" s="125">
        <f>TA!K11+TA!L11+TA!M11+TA!O11+TA!AI11+TA!AL11</f>
        <v>0</v>
      </c>
      <c r="D64" s="67">
        <f t="shared" si="7"/>
      </c>
      <c r="E64" s="125">
        <f>TA!I11+TA!J11</f>
        <v>0</v>
      </c>
      <c r="F64" s="125">
        <f>TA!K11+TA!L11+TA!M11+TA!N11+TA!O11</f>
        <v>0</v>
      </c>
      <c r="G64" s="67">
        <f t="shared" si="8"/>
      </c>
      <c r="H64" s="125">
        <f>TA!S11+TA!T11</f>
        <v>0</v>
      </c>
      <c r="I64" s="125">
        <f>TA!U11+TA!V11+TA!X11+TA!Y11</f>
        <v>0</v>
      </c>
      <c r="J64" s="67">
        <f t="shared" si="9"/>
      </c>
      <c r="K64" s="125">
        <v>0</v>
      </c>
      <c r="L64" s="125">
        <f>TA!S11+TA!T11</f>
        <v>0</v>
      </c>
      <c r="M64" s="67">
        <f t="shared" si="10"/>
      </c>
      <c r="N64" s="70"/>
      <c r="O64" s="70"/>
      <c r="P64" s="70"/>
      <c r="Q64" s="125">
        <f>TA!AI11</f>
        <v>0</v>
      </c>
      <c r="R64" s="125">
        <f>TA!Q11+TA!S11+TA!T11+TA!AB11+TA!AH11</f>
        <v>0</v>
      </c>
      <c r="S64" s="67">
        <f t="shared" si="11"/>
      </c>
      <c r="T64" s="70">
        <f>TA!W11</f>
        <v>0</v>
      </c>
      <c r="U64" s="70">
        <f>TA!X11+TA!Y11</f>
        <v>0</v>
      </c>
      <c r="V64" s="67">
        <f t="shared" si="12"/>
      </c>
      <c r="W64" s="70"/>
      <c r="X64" s="70"/>
      <c r="Y64" s="70"/>
      <c r="Z64" s="70"/>
      <c r="AA64" s="70"/>
      <c r="AB64" s="70"/>
      <c r="AC64" s="70"/>
      <c r="AD64" s="70"/>
      <c r="AE64" s="70"/>
      <c r="AF64" s="70"/>
      <c r="AG64" s="70"/>
      <c r="AH64" s="70"/>
    </row>
    <row r="65" spans="1:34" ht="12.75">
      <c r="A65" s="125">
        <v>4</v>
      </c>
      <c r="B65" s="125">
        <f>TA!F12+TA!G12+TA!I12+TA!J12</f>
        <v>1165</v>
      </c>
      <c r="C65" s="125">
        <f>TA!K12+TA!L12+TA!M12+TA!O12+TA!AI12+TA!AL12</f>
        <v>1165</v>
      </c>
      <c r="D65" s="67">
        <f t="shared" si="7"/>
      </c>
      <c r="E65" s="125">
        <f>TA!I12+TA!J12</f>
        <v>1165</v>
      </c>
      <c r="F65" s="125">
        <f>TA!K12+TA!L12+TA!M12+TA!N12+TA!O12</f>
        <v>15</v>
      </c>
      <c r="G65" s="67" t="str">
        <f t="shared" si="8"/>
        <v>ЛОЖЬ</v>
      </c>
      <c r="H65" s="125">
        <f>TA!S12+TA!T12</f>
        <v>0</v>
      </c>
      <c r="I65" s="125">
        <f>TA!U12+TA!V12+TA!X12+TA!Y12</f>
        <v>0</v>
      </c>
      <c r="J65" s="67">
        <f t="shared" si="9"/>
      </c>
      <c r="K65" s="125">
        <v>0</v>
      </c>
      <c r="L65" s="125">
        <f>TA!S12+TA!T12</f>
        <v>0</v>
      </c>
      <c r="M65" s="67">
        <f t="shared" si="10"/>
      </c>
      <c r="N65" s="70"/>
      <c r="O65" s="70"/>
      <c r="P65" s="70"/>
      <c r="Q65" s="125">
        <f>TA!AI12</f>
        <v>1150</v>
      </c>
      <c r="R65" s="125">
        <f>TA!Q12+TA!S12+TA!T12+TA!AB12+TA!AH12</f>
        <v>1150</v>
      </c>
      <c r="S65" s="67">
        <f t="shared" si="11"/>
      </c>
      <c r="T65" s="70">
        <f>TA!W12</f>
        <v>0</v>
      </c>
      <c r="U65" s="70">
        <f>TA!X12+TA!Y12</f>
        <v>0</v>
      </c>
      <c r="V65" s="67">
        <f t="shared" si="12"/>
      </c>
      <c r="W65" s="70"/>
      <c r="X65" s="70"/>
      <c r="Y65" s="70"/>
      <c r="Z65" s="70"/>
      <c r="AA65" s="70"/>
      <c r="AB65" s="70"/>
      <c r="AC65" s="70"/>
      <c r="AD65" s="70"/>
      <c r="AE65" s="70"/>
      <c r="AF65" s="70"/>
      <c r="AG65" s="70"/>
      <c r="AH65" s="70"/>
    </row>
    <row r="66" spans="1:34" ht="12.75">
      <c r="A66" s="125">
        <v>5</v>
      </c>
      <c r="B66" s="125">
        <f>TA!F13+TA!G13+TA!I13+TA!J13</f>
        <v>1350</v>
      </c>
      <c r="C66" s="125">
        <f>TA!K13+TA!L13+TA!M13+TA!O13+TA!AI13+TA!AL13</f>
        <v>1350</v>
      </c>
      <c r="D66" s="67">
        <f t="shared" si="7"/>
      </c>
      <c r="E66" s="125">
        <f>TA!I13+TA!J13</f>
        <v>1350</v>
      </c>
      <c r="F66" s="125">
        <f>TA!K13+TA!L13+TA!M13+TA!N13+TA!O13</f>
        <v>15</v>
      </c>
      <c r="G66" s="67" t="str">
        <f t="shared" si="8"/>
        <v>ЛОЖЬ</v>
      </c>
      <c r="H66" s="125">
        <f>TA!S13+TA!T13</f>
        <v>0</v>
      </c>
      <c r="I66" s="125">
        <f>TA!U13+TA!V13+TA!X13+TA!Y13</f>
        <v>0</v>
      </c>
      <c r="J66" s="67">
        <f t="shared" si="9"/>
      </c>
      <c r="K66" s="125">
        <v>0</v>
      </c>
      <c r="L66" s="125">
        <f>TA!S13+TA!T13</f>
        <v>0</v>
      </c>
      <c r="M66" s="67">
        <f t="shared" si="10"/>
      </c>
      <c r="N66" s="70"/>
      <c r="O66" s="70"/>
      <c r="P66" s="70"/>
      <c r="Q66" s="125">
        <f>TA!AI13</f>
        <v>1335</v>
      </c>
      <c r="R66" s="125">
        <f>TA!Q13+TA!S13+TA!T13+TA!AB13+TA!AH13</f>
        <v>1335</v>
      </c>
      <c r="S66" s="67">
        <f t="shared" si="11"/>
      </c>
      <c r="T66" s="70">
        <f>TA!W13</f>
        <v>0</v>
      </c>
      <c r="U66" s="70">
        <f>TA!X13+TA!Y13</f>
        <v>0</v>
      </c>
      <c r="V66" s="67">
        <f t="shared" si="12"/>
      </c>
      <c r="W66" s="70"/>
      <c r="X66" s="70"/>
      <c r="Y66" s="70"/>
      <c r="Z66" s="70"/>
      <c r="AA66" s="70"/>
      <c r="AB66" s="70"/>
      <c r="AC66" s="70"/>
      <c r="AD66" s="70"/>
      <c r="AE66" s="70"/>
      <c r="AF66" s="70"/>
      <c r="AG66" s="70"/>
      <c r="AH66" s="70"/>
    </row>
    <row r="67" spans="1:34" ht="12.75">
      <c r="A67" s="125">
        <v>6</v>
      </c>
      <c r="B67" s="125">
        <f>TA!F14+TA!G14+TA!I14+TA!J14</f>
        <v>0</v>
      </c>
      <c r="C67" s="125">
        <f>TA!K14+TA!L14+TA!M14+TA!O14+TA!AI14+TA!AL14</f>
        <v>0</v>
      </c>
      <c r="D67" s="67">
        <f t="shared" si="7"/>
      </c>
      <c r="E67" s="125">
        <f>TA!I14+TA!J14</f>
        <v>0</v>
      </c>
      <c r="F67" s="125">
        <f>TA!K14+TA!L14+TA!M14+TA!N14+TA!O14</f>
        <v>0</v>
      </c>
      <c r="G67" s="67">
        <f t="shared" si="8"/>
      </c>
      <c r="H67" s="125">
        <f>TA!S14+TA!T14</f>
        <v>0</v>
      </c>
      <c r="I67" s="125">
        <f>TA!U14+TA!V14+TA!X14+TA!Y14</f>
        <v>0</v>
      </c>
      <c r="J67" s="67">
        <f t="shared" si="9"/>
      </c>
      <c r="K67" s="125">
        <v>0</v>
      </c>
      <c r="L67" s="125">
        <f>TA!S14+TA!T14</f>
        <v>0</v>
      </c>
      <c r="M67" s="67">
        <f t="shared" si="10"/>
      </c>
      <c r="N67" s="70"/>
      <c r="O67" s="70"/>
      <c r="P67" s="70"/>
      <c r="Q67" s="125">
        <f>TA!AI14</f>
        <v>0</v>
      </c>
      <c r="R67" s="125">
        <f>TA!Q14+TA!S14+TA!T14+TA!AB14+TA!AH14</f>
        <v>0</v>
      </c>
      <c r="S67" s="67">
        <f t="shared" si="11"/>
      </c>
      <c r="T67" s="70">
        <f>TA!W14</f>
        <v>0</v>
      </c>
      <c r="U67" s="70">
        <f>TA!X14+TA!Y14</f>
        <v>0</v>
      </c>
      <c r="V67" s="67">
        <f t="shared" si="12"/>
      </c>
      <c r="W67" s="70"/>
      <c r="X67" s="70"/>
      <c r="Y67" s="70"/>
      <c r="Z67" s="70"/>
      <c r="AA67" s="70"/>
      <c r="AB67" s="70"/>
      <c r="AC67" s="70"/>
      <c r="AD67" s="70"/>
      <c r="AE67" s="70"/>
      <c r="AF67" s="70"/>
      <c r="AG67" s="70"/>
      <c r="AH67" s="70"/>
    </row>
    <row r="68" spans="1:34" ht="12.75">
      <c r="A68" s="125">
        <v>7</v>
      </c>
      <c r="B68" s="125">
        <f>TA!F15+TA!G15+TA!I15+TA!J15</f>
        <v>0</v>
      </c>
      <c r="C68" s="125">
        <f>TA!K15+TA!L15+TA!M15+TA!O15+TA!AI15+TA!AL15</f>
        <v>0</v>
      </c>
      <c r="D68" s="67">
        <f t="shared" si="7"/>
      </c>
      <c r="E68" s="125">
        <f>TA!I15+TA!J15</f>
        <v>0</v>
      </c>
      <c r="F68" s="125">
        <f>TA!K15+TA!L15+TA!M15+TA!N15+TA!O15</f>
        <v>0</v>
      </c>
      <c r="G68" s="67">
        <f t="shared" si="8"/>
      </c>
      <c r="H68" s="125">
        <f>TA!S15+TA!T15</f>
        <v>0</v>
      </c>
      <c r="I68" s="125">
        <f>TA!U15+TA!V15+TA!X15+TA!Y15</f>
        <v>0</v>
      </c>
      <c r="J68" s="67">
        <f t="shared" si="9"/>
      </c>
      <c r="K68" s="125">
        <v>0</v>
      </c>
      <c r="L68" s="125">
        <f>TA!S15+TA!T15</f>
        <v>0</v>
      </c>
      <c r="M68" s="67">
        <f t="shared" si="10"/>
      </c>
      <c r="N68" s="70"/>
      <c r="O68" s="70"/>
      <c r="P68" s="70"/>
      <c r="Q68" s="125">
        <f>TA!AI15</f>
        <v>0</v>
      </c>
      <c r="R68" s="125">
        <f>TA!Q15+TA!S15+TA!T15+TA!AB15+TA!AH15</f>
        <v>0</v>
      </c>
      <c r="S68" s="67">
        <f t="shared" si="11"/>
      </c>
      <c r="T68" s="70">
        <f>TA!W15</f>
        <v>0</v>
      </c>
      <c r="U68" s="70">
        <f>TA!X15+TA!Y15</f>
        <v>0</v>
      </c>
      <c r="V68" s="67">
        <f t="shared" si="12"/>
      </c>
      <c r="W68" s="70"/>
      <c r="X68" s="70"/>
      <c r="Y68" s="70"/>
      <c r="Z68" s="70"/>
      <c r="AA68" s="70"/>
      <c r="AB68" s="70"/>
      <c r="AC68" s="70"/>
      <c r="AD68" s="70"/>
      <c r="AE68" s="70"/>
      <c r="AF68" s="70"/>
      <c r="AG68" s="70"/>
      <c r="AH68" s="70"/>
    </row>
    <row r="69" spans="1:34" ht="12.75">
      <c r="A69" s="125">
        <v>8</v>
      </c>
      <c r="B69" s="125">
        <f>TA!F16+TA!G16+TA!I16+TA!J16</f>
        <v>0</v>
      </c>
      <c r="C69" s="125">
        <f>TA!K16+TA!L16+TA!M16+TA!O16+TA!AI16+TA!AL16</f>
        <v>0</v>
      </c>
      <c r="D69" s="67">
        <f t="shared" si="7"/>
      </c>
      <c r="E69" s="125">
        <f>TA!I16+TA!J16</f>
        <v>0</v>
      </c>
      <c r="F69" s="125">
        <f>TA!K16+TA!L16+TA!M16+TA!N16+TA!O16</f>
        <v>0</v>
      </c>
      <c r="G69" s="67">
        <f t="shared" si="8"/>
      </c>
      <c r="H69" s="125">
        <f>TA!S16+TA!T16</f>
        <v>0</v>
      </c>
      <c r="I69" s="125">
        <f>TA!U16+TA!V16+TA!X16+TA!Y16</f>
        <v>0</v>
      </c>
      <c r="J69" s="67">
        <f t="shared" si="9"/>
      </c>
      <c r="K69" s="125">
        <v>0</v>
      </c>
      <c r="L69" s="125">
        <f>TA!S16+TA!T16</f>
        <v>0</v>
      </c>
      <c r="M69" s="67">
        <f t="shared" si="10"/>
      </c>
      <c r="N69" s="70"/>
      <c r="O69" s="70"/>
      <c r="P69" s="70"/>
      <c r="Q69" s="125">
        <f>TA!AI16</f>
        <v>0</v>
      </c>
      <c r="R69" s="125">
        <f>TA!Q16+TA!S16+TA!T16+TA!AB16+TA!AH16</f>
        <v>0</v>
      </c>
      <c r="S69" s="67">
        <f t="shared" si="11"/>
      </c>
      <c r="T69" s="70">
        <f>TA!W16</f>
        <v>0</v>
      </c>
      <c r="U69" s="70">
        <f>TA!X16+TA!Y16</f>
        <v>0</v>
      </c>
      <c r="V69" s="67">
        <f t="shared" si="12"/>
      </c>
      <c r="W69" s="70"/>
      <c r="X69" s="70"/>
      <c r="Y69" s="70"/>
      <c r="Z69" s="70"/>
      <c r="AA69" s="70"/>
      <c r="AB69" s="70"/>
      <c r="AC69" s="70"/>
      <c r="AD69" s="70"/>
      <c r="AE69" s="70"/>
      <c r="AF69" s="70"/>
      <c r="AG69" s="70"/>
      <c r="AH69" s="70"/>
    </row>
    <row r="70" spans="1:34" ht="12.75">
      <c r="A70" s="125">
        <v>9</v>
      </c>
      <c r="B70" s="125">
        <f>TA!F17+TA!G17+TA!I17+TA!J17</f>
        <v>0</v>
      </c>
      <c r="C70" s="125">
        <f>TA!K17+TA!L17+TA!M17+TA!O17+TA!AI17+TA!AL17</f>
        <v>0</v>
      </c>
      <c r="D70" s="67">
        <f t="shared" si="7"/>
      </c>
      <c r="E70" s="125">
        <f>TA!I17+TA!J17</f>
        <v>0</v>
      </c>
      <c r="F70" s="125">
        <f>TA!K17+TA!L17+TA!M17+TA!N17+TA!O17</f>
        <v>0</v>
      </c>
      <c r="G70" s="67">
        <f t="shared" si="8"/>
      </c>
      <c r="H70" s="125">
        <f>TA!S17+TA!T17</f>
        <v>0</v>
      </c>
      <c r="I70" s="125">
        <f>TA!U17+TA!V17+TA!X17+TA!Y17</f>
        <v>0</v>
      </c>
      <c r="J70" s="67">
        <f t="shared" si="9"/>
      </c>
      <c r="K70" s="125">
        <v>0</v>
      </c>
      <c r="L70" s="125">
        <f>TA!S17+TA!T17</f>
        <v>0</v>
      </c>
      <c r="M70" s="67">
        <f t="shared" si="10"/>
      </c>
      <c r="N70" s="70"/>
      <c r="O70" s="70"/>
      <c r="P70" s="70"/>
      <c r="Q70" s="125">
        <f>TA!AI17</f>
        <v>0</v>
      </c>
      <c r="R70" s="125">
        <f>TA!Q17+TA!S17+TA!T17+TA!AB17+TA!AH17</f>
        <v>0</v>
      </c>
      <c r="S70" s="67">
        <f t="shared" si="11"/>
      </c>
      <c r="T70" s="70">
        <f>TA!W17</f>
        <v>0</v>
      </c>
      <c r="U70" s="70">
        <f>TA!X17+TA!Y17</f>
        <v>0</v>
      </c>
      <c r="V70" s="67">
        <f t="shared" si="12"/>
      </c>
      <c r="W70" s="70"/>
      <c r="X70" s="70"/>
      <c r="Y70" s="70"/>
      <c r="Z70" s="70"/>
      <c r="AA70" s="70"/>
      <c r="AB70" s="70"/>
      <c r="AC70" s="70"/>
      <c r="AD70" s="70"/>
      <c r="AE70" s="70"/>
      <c r="AF70" s="70"/>
      <c r="AG70" s="70"/>
      <c r="AH70" s="70"/>
    </row>
    <row r="71" spans="1:34" ht="12.75">
      <c r="A71" s="125">
        <v>10</v>
      </c>
      <c r="B71" s="125">
        <f>TA!F18+TA!G18+TA!I18+TA!J18</f>
        <v>23</v>
      </c>
      <c r="C71" s="125">
        <f>TA!K18+TA!L18+TA!M18+TA!O18+TA!AI18+TA!AL18</f>
        <v>23</v>
      </c>
      <c r="D71" s="67">
        <f t="shared" si="7"/>
      </c>
      <c r="E71" s="125">
        <f>TA!I18+TA!J18</f>
        <v>23</v>
      </c>
      <c r="F71" s="125">
        <f>TA!K18+TA!L18+TA!M18+TA!N18+TA!O18</f>
        <v>0</v>
      </c>
      <c r="G71" s="67" t="str">
        <f t="shared" si="8"/>
        <v>ЛОЖЬ</v>
      </c>
      <c r="H71" s="125">
        <f>TA!S18+TA!T18</f>
        <v>0</v>
      </c>
      <c r="I71" s="125">
        <f>TA!U18+TA!V18+TA!X18+TA!Y18</f>
        <v>0</v>
      </c>
      <c r="J71" s="67">
        <f t="shared" si="9"/>
      </c>
      <c r="K71" s="125">
        <v>0</v>
      </c>
      <c r="L71" s="125">
        <f>TA!S18+TA!T18</f>
        <v>0</v>
      </c>
      <c r="M71" s="67">
        <f t="shared" si="10"/>
      </c>
      <c r="N71" s="70"/>
      <c r="O71" s="70"/>
      <c r="P71" s="70"/>
      <c r="Q71" s="125">
        <f>TA!AI18</f>
        <v>23</v>
      </c>
      <c r="R71" s="125">
        <f>TA!Q18+TA!S18+TA!T18+TA!AB18+TA!AH18</f>
        <v>23</v>
      </c>
      <c r="S71" s="67">
        <f t="shared" si="11"/>
      </c>
      <c r="T71" s="70">
        <f>TA!W18</f>
        <v>0</v>
      </c>
      <c r="U71" s="70">
        <f>TA!X18+TA!Y18</f>
        <v>0</v>
      </c>
      <c r="V71" s="67">
        <f t="shared" si="12"/>
      </c>
      <c r="W71" s="70"/>
      <c r="X71" s="70"/>
      <c r="Y71" s="70"/>
      <c r="Z71" s="70"/>
      <c r="AA71" s="70"/>
      <c r="AB71" s="70"/>
      <c r="AC71" s="70"/>
      <c r="AD71" s="70"/>
      <c r="AE71" s="70"/>
      <c r="AF71" s="70"/>
      <c r="AG71" s="70"/>
      <c r="AH71" s="70"/>
    </row>
    <row r="72" spans="1:34" ht="12.75">
      <c r="A72" s="125">
        <v>11</v>
      </c>
      <c r="B72" s="125">
        <f>TA!F19+TA!G19+TA!I19+TA!J19</f>
        <v>3111</v>
      </c>
      <c r="C72" s="125">
        <f>TA!K19+TA!L19+TA!M19+TA!O19+TA!AI19+TA!AL19</f>
        <v>3111</v>
      </c>
      <c r="D72" s="67">
        <f t="shared" si="7"/>
      </c>
      <c r="E72" s="125">
        <f>TA!I19+TA!J19</f>
        <v>3111</v>
      </c>
      <c r="F72" s="125">
        <f>TA!K19+TA!L19+TA!M19+TA!N19+TA!O19</f>
        <v>23</v>
      </c>
      <c r="G72" s="67" t="str">
        <f t="shared" si="8"/>
        <v>ЛОЖЬ</v>
      </c>
      <c r="H72" s="125">
        <f>TA!S19+TA!T19</f>
        <v>0</v>
      </c>
      <c r="I72" s="125">
        <f>TA!U19+TA!V19+TA!X19+TA!Y19</f>
        <v>0</v>
      </c>
      <c r="J72" s="67">
        <f t="shared" si="9"/>
      </c>
      <c r="K72" s="125">
        <v>0</v>
      </c>
      <c r="L72" s="125">
        <f>TA!S19+TA!T19</f>
        <v>0</v>
      </c>
      <c r="M72" s="67">
        <f t="shared" si="10"/>
      </c>
      <c r="N72" s="70"/>
      <c r="O72" s="70"/>
      <c r="P72" s="70"/>
      <c r="Q72" s="125">
        <f>TA!AI19</f>
        <v>3088</v>
      </c>
      <c r="R72" s="125">
        <f>TA!Q19+TA!S19+TA!T19+TA!AB19+TA!AH19</f>
        <v>3088</v>
      </c>
      <c r="S72" s="67">
        <f t="shared" si="11"/>
      </c>
      <c r="T72" s="70">
        <f>TA!W19</f>
        <v>0</v>
      </c>
      <c r="U72" s="70">
        <f>TA!X19+TA!Y19</f>
        <v>0</v>
      </c>
      <c r="V72" s="67">
        <f t="shared" si="12"/>
      </c>
      <c r="W72" s="70"/>
      <c r="X72" s="70"/>
      <c r="Y72" s="70"/>
      <c r="Z72" s="70"/>
      <c r="AA72" s="70"/>
      <c r="AB72" s="70"/>
      <c r="AC72" s="70"/>
      <c r="AD72" s="70"/>
      <c r="AE72" s="70"/>
      <c r="AF72" s="70"/>
      <c r="AG72" s="70"/>
      <c r="AH72" s="70"/>
    </row>
    <row r="73" spans="1:34" ht="12.75">
      <c r="A73" s="125">
        <v>12</v>
      </c>
      <c r="B73" s="125">
        <f>TA!F20+TA!G20+TA!I20+TA!J20</f>
        <v>0</v>
      </c>
      <c r="C73" s="125">
        <f>TA!K20+TA!L20+TA!M20+TA!O20+TA!AI20+TA!AL20</f>
        <v>0</v>
      </c>
      <c r="D73" s="67">
        <f t="shared" si="7"/>
      </c>
      <c r="E73" s="125">
        <f>TA!I20+TA!J20</f>
        <v>0</v>
      </c>
      <c r="F73" s="125">
        <f>TA!K20+TA!L20+TA!M20+TA!N20+TA!O20</f>
        <v>0</v>
      </c>
      <c r="G73" s="67">
        <f t="shared" si="8"/>
      </c>
      <c r="H73" s="125">
        <f>TA!S20+TA!T20</f>
        <v>0</v>
      </c>
      <c r="I73" s="125">
        <f>TA!U20+TA!V20+TA!X20+TA!Y20</f>
        <v>0</v>
      </c>
      <c r="J73" s="67">
        <f t="shared" si="9"/>
      </c>
      <c r="K73" s="125">
        <v>0</v>
      </c>
      <c r="L73" s="125">
        <f>TA!S20+TA!T20</f>
        <v>0</v>
      </c>
      <c r="M73" s="67">
        <f t="shared" si="10"/>
      </c>
      <c r="N73" s="70"/>
      <c r="O73" s="70"/>
      <c r="P73" s="70"/>
      <c r="Q73" s="125">
        <f>TA!AI20</f>
        <v>0</v>
      </c>
      <c r="R73" s="125">
        <f>TA!Q20+TA!S20+TA!T20+TA!AB20+TA!AH20</f>
        <v>0</v>
      </c>
      <c r="S73" s="67">
        <f t="shared" si="11"/>
      </c>
      <c r="T73" s="70">
        <f>TA!W20</f>
        <v>0</v>
      </c>
      <c r="U73" s="70">
        <f>TA!X20+TA!Y20</f>
        <v>0</v>
      </c>
      <c r="V73" s="67">
        <f t="shared" si="12"/>
      </c>
      <c r="W73" s="70"/>
      <c r="X73" s="70"/>
      <c r="Y73" s="70"/>
      <c r="Z73" s="70"/>
      <c r="AA73" s="70"/>
      <c r="AB73" s="70"/>
      <c r="AC73" s="70"/>
      <c r="AD73" s="70"/>
      <c r="AE73" s="70"/>
      <c r="AF73" s="70"/>
      <c r="AG73" s="70"/>
      <c r="AH73" s="70"/>
    </row>
    <row r="74" spans="1:34" ht="12.75">
      <c r="A74" s="125">
        <v>13</v>
      </c>
      <c r="B74" s="125">
        <f>TA!F21+TA!G21+TA!I21+TA!J21</f>
        <v>4</v>
      </c>
      <c r="C74" s="125">
        <f>TA!K21+TA!L21+TA!M21+TA!O21+TA!AI21+TA!AL21</f>
        <v>4</v>
      </c>
      <c r="D74" s="67">
        <f t="shared" si="7"/>
      </c>
      <c r="E74" s="125">
        <f>TA!I21+TA!J21</f>
        <v>4</v>
      </c>
      <c r="F74" s="125">
        <f>TA!K21+TA!L21+TA!M21+TA!N21+TA!O21</f>
        <v>0</v>
      </c>
      <c r="G74" s="67" t="str">
        <f t="shared" si="8"/>
        <v>ЛОЖЬ</v>
      </c>
      <c r="H74" s="125">
        <f>TA!S21+TA!T21</f>
        <v>0</v>
      </c>
      <c r="I74" s="125">
        <f>TA!U21+TA!V21+TA!X21+TA!Y21</f>
        <v>0</v>
      </c>
      <c r="J74" s="67">
        <f t="shared" si="9"/>
      </c>
      <c r="K74" s="125">
        <v>0</v>
      </c>
      <c r="L74" s="125">
        <f>TA!S21+TA!T21</f>
        <v>0</v>
      </c>
      <c r="M74" s="67">
        <f t="shared" si="10"/>
      </c>
      <c r="N74" s="70"/>
      <c r="O74" s="70"/>
      <c r="P74" s="70"/>
      <c r="Q74" s="125">
        <f>TA!AI21</f>
        <v>4</v>
      </c>
      <c r="R74" s="125">
        <f>TA!Q21+TA!S21+TA!T21+TA!AB21+TA!AH21</f>
        <v>4</v>
      </c>
      <c r="S74" s="67">
        <f t="shared" si="11"/>
      </c>
      <c r="T74" s="70">
        <f>TA!W21</f>
        <v>0</v>
      </c>
      <c r="U74" s="70">
        <f>TA!X21+TA!Y21</f>
        <v>0</v>
      </c>
      <c r="V74" s="67">
        <f t="shared" si="12"/>
      </c>
      <c r="W74" s="70"/>
      <c r="X74" s="70"/>
      <c r="Y74" s="70"/>
      <c r="Z74" s="70"/>
      <c r="AA74" s="70"/>
      <c r="AB74" s="70"/>
      <c r="AC74" s="70"/>
      <c r="AD74" s="70"/>
      <c r="AE74" s="70"/>
      <c r="AF74" s="70"/>
      <c r="AG74" s="70"/>
      <c r="AH74" s="70"/>
    </row>
    <row r="75" spans="1:34" ht="12.75">
      <c r="A75" s="125">
        <v>14</v>
      </c>
      <c r="B75" s="125">
        <f>TA!F22+TA!G22+TA!I22+TA!J22</f>
        <v>0</v>
      </c>
      <c r="C75" s="125">
        <f>TA!K22+TA!L22+TA!M22+TA!O22+TA!AI22+TA!AL22</f>
        <v>0</v>
      </c>
      <c r="D75" s="67">
        <f t="shared" si="7"/>
      </c>
      <c r="E75" s="125">
        <f>TA!I22+TA!J22</f>
        <v>0</v>
      </c>
      <c r="F75" s="125">
        <f>TA!K22+TA!L22+TA!M22+TA!N22+TA!O22</f>
        <v>0</v>
      </c>
      <c r="G75" s="67">
        <f t="shared" si="8"/>
      </c>
      <c r="H75" s="125">
        <f>TA!S22+TA!T22</f>
        <v>0</v>
      </c>
      <c r="I75" s="125">
        <f>TA!U22+TA!V22+TA!X22+TA!Y22</f>
        <v>0</v>
      </c>
      <c r="J75" s="67">
        <f t="shared" si="9"/>
      </c>
      <c r="K75" s="125">
        <v>0</v>
      </c>
      <c r="L75" s="125">
        <f>TA!S22+TA!T22</f>
        <v>0</v>
      </c>
      <c r="M75" s="67">
        <f t="shared" si="10"/>
      </c>
      <c r="N75" s="70"/>
      <c r="O75" s="70"/>
      <c r="P75" s="70"/>
      <c r="Q75" s="125">
        <f>TA!AI22</f>
        <v>0</v>
      </c>
      <c r="R75" s="125">
        <f>TA!Q22+TA!S22+TA!T22+TA!AB22+TA!AH22</f>
        <v>0</v>
      </c>
      <c r="S75" s="67">
        <f t="shared" si="11"/>
      </c>
      <c r="T75" s="70">
        <f>TA!W22</f>
        <v>0</v>
      </c>
      <c r="U75" s="70">
        <f>TA!X22+TA!Y22</f>
        <v>0</v>
      </c>
      <c r="V75" s="67">
        <f t="shared" si="12"/>
      </c>
      <c r="W75" s="70"/>
      <c r="X75" s="70"/>
      <c r="Y75" s="70"/>
      <c r="Z75" s="70"/>
      <c r="AA75" s="70"/>
      <c r="AB75" s="70"/>
      <c r="AC75" s="70"/>
      <c r="AD75" s="70"/>
      <c r="AE75" s="70"/>
      <c r="AF75" s="70"/>
      <c r="AG75" s="70"/>
      <c r="AH75" s="70"/>
    </row>
    <row r="76" spans="1:34" ht="12.75">
      <c r="A76" s="125">
        <v>15</v>
      </c>
      <c r="B76" s="125">
        <f>TA!F23+TA!G23+TA!I23+TA!J23</f>
        <v>0</v>
      </c>
      <c r="C76" s="125">
        <f>TA!K23+TA!L23+TA!M23+TA!O23+TA!AI23+TA!AL23</f>
        <v>0</v>
      </c>
      <c r="D76" s="67">
        <f t="shared" si="7"/>
      </c>
      <c r="E76" s="125">
        <f>TA!I23+TA!J23</f>
        <v>0</v>
      </c>
      <c r="F76" s="125">
        <f>TA!K23+TA!L23+TA!M23+TA!N23+TA!O23</f>
        <v>0</v>
      </c>
      <c r="G76" s="67">
        <f t="shared" si="8"/>
      </c>
      <c r="H76" s="125">
        <f>TA!S23+TA!T23</f>
        <v>0</v>
      </c>
      <c r="I76" s="125">
        <f>TA!U23+TA!V23+TA!X23+TA!Y23</f>
        <v>0</v>
      </c>
      <c r="J76" s="67">
        <f t="shared" si="9"/>
      </c>
      <c r="K76" s="125">
        <v>0</v>
      </c>
      <c r="L76" s="125">
        <f>TA!S23+TA!T23</f>
        <v>0</v>
      </c>
      <c r="M76" s="67">
        <f t="shared" si="10"/>
      </c>
      <c r="N76" s="70"/>
      <c r="O76" s="70"/>
      <c r="P76" s="70"/>
      <c r="Q76" s="125">
        <f>TA!AI23</f>
        <v>0</v>
      </c>
      <c r="R76" s="125">
        <f>TA!Q23+TA!S23+TA!T23+TA!AB23+TA!AH23</f>
        <v>0</v>
      </c>
      <c r="S76" s="67">
        <f t="shared" si="11"/>
      </c>
      <c r="T76" s="70">
        <f>TA!W23</f>
        <v>0</v>
      </c>
      <c r="U76" s="70">
        <f>TA!X23+TA!Y23</f>
        <v>0</v>
      </c>
      <c r="V76" s="67">
        <f t="shared" si="12"/>
      </c>
      <c r="W76" s="70"/>
      <c r="X76" s="70"/>
      <c r="Y76" s="70"/>
      <c r="Z76" s="70"/>
      <c r="AA76" s="70"/>
      <c r="AB76" s="70"/>
      <c r="AC76" s="70"/>
      <c r="AD76" s="70"/>
      <c r="AE76" s="70"/>
      <c r="AF76" s="70"/>
      <c r="AG76" s="70"/>
      <c r="AH76" s="70"/>
    </row>
    <row r="77" spans="1:34" ht="12.75">
      <c r="A77" s="125">
        <v>16</v>
      </c>
      <c r="B77" s="125">
        <f>TA!F24+TA!G24+TA!I24+TA!J24</f>
        <v>0</v>
      </c>
      <c r="C77" s="125">
        <f>TA!K24+TA!L24+TA!M24+TA!O24+TA!AI24+TA!AL24</f>
        <v>0</v>
      </c>
      <c r="D77" s="67">
        <f t="shared" si="7"/>
      </c>
      <c r="E77" s="125">
        <f>TA!I24+TA!J24</f>
        <v>0</v>
      </c>
      <c r="F77" s="125">
        <f>TA!K24+TA!L24+TA!M24+TA!N24+TA!O24</f>
        <v>0</v>
      </c>
      <c r="G77" s="67">
        <f t="shared" si="8"/>
      </c>
      <c r="H77" s="125">
        <f>TA!S24+TA!T24</f>
        <v>0</v>
      </c>
      <c r="I77" s="125">
        <f>TA!U24+TA!V24+TA!X24+TA!Y24</f>
        <v>0</v>
      </c>
      <c r="J77" s="67">
        <f t="shared" si="9"/>
      </c>
      <c r="K77" s="125">
        <v>0</v>
      </c>
      <c r="L77" s="125">
        <f>TA!S24+TA!T24</f>
        <v>0</v>
      </c>
      <c r="M77" s="67">
        <f t="shared" si="10"/>
      </c>
      <c r="N77" s="70"/>
      <c r="O77" s="70"/>
      <c r="P77" s="70"/>
      <c r="Q77" s="125">
        <f>TA!AI24</f>
        <v>0</v>
      </c>
      <c r="R77" s="125">
        <f>TA!Q24+TA!S24+TA!T24+TA!AB24+TA!AH24</f>
        <v>0</v>
      </c>
      <c r="S77" s="67">
        <f t="shared" si="11"/>
      </c>
      <c r="T77" s="70">
        <f>TA!W24</f>
        <v>0</v>
      </c>
      <c r="U77" s="70">
        <f>TA!X24+TA!Y24</f>
        <v>0</v>
      </c>
      <c r="V77" s="67">
        <f t="shared" si="12"/>
      </c>
      <c r="W77" s="70"/>
      <c r="X77" s="70"/>
      <c r="Y77" s="70"/>
      <c r="Z77" s="70"/>
      <c r="AA77" s="70"/>
      <c r="AB77" s="70"/>
      <c r="AC77" s="70"/>
      <c r="AD77" s="70"/>
      <c r="AE77" s="70"/>
      <c r="AF77" s="70"/>
      <c r="AG77" s="70"/>
      <c r="AH77" s="70"/>
    </row>
    <row r="78" spans="1:34" ht="12.75">
      <c r="A78" s="125">
        <v>17</v>
      </c>
      <c r="B78" s="125">
        <f>TA!F25+TA!G25+TA!I25+TA!J25</f>
        <v>0</v>
      </c>
      <c r="C78" s="125">
        <f>TA!K25+TA!L25+TA!M25+TA!O25+TA!AI25+TA!AL25</f>
        <v>0</v>
      </c>
      <c r="D78" s="67">
        <f t="shared" si="7"/>
      </c>
      <c r="E78" s="125">
        <f>TA!I25+TA!J25</f>
        <v>0</v>
      </c>
      <c r="F78" s="125">
        <f>TA!K25+TA!L25+TA!M25+TA!N25+TA!O25</f>
        <v>0</v>
      </c>
      <c r="G78" s="67">
        <f t="shared" si="8"/>
      </c>
      <c r="H78" s="125">
        <f>TA!S25+TA!T25</f>
        <v>0</v>
      </c>
      <c r="I78" s="125">
        <f>TA!U25+TA!V25+TA!X25+TA!Y25</f>
        <v>0</v>
      </c>
      <c r="J78" s="67">
        <f t="shared" si="9"/>
      </c>
      <c r="K78" s="125">
        <v>0</v>
      </c>
      <c r="L78" s="125">
        <f>TA!S25+TA!T25</f>
        <v>0</v>
      </c>
      <c r="M78" s="67">
        <f t="shared" si="10"/>
      </c>
      <c r="N78" s="70"/>
      <c r="O78" s="70"/>
      <c r="P78" s="70"/>
      <c r="Q78" s="125">
        <f>TA!AI25</f>
        <v>0</v>
      </c>
      <c r="R78" s="125">
        <f>TA!Q25+TA!S25+TA!T25+TA!AB25+TA!AH25</f>
        <v>0</v>
      </c>
      <c r="S78" s="67">
        <f t="shared" si="11"/>
      </c>
      <c r="T78" s="70">
        <f>TA!W25</f>
        <v>0</v>
      </c>
      <c r="U78" s="70">
        <f>TA!X25+TA!Y25</f>
        <v>0</v>
      </c>
      <c r="V78" s="67">
        <f t="shared" si="12"/>
      </c>
      <c r="W78" s="70"/>
      <c r="X78" s="70"/>
      <c r="Y78" s="70"/>
      <c r="Z78" s="70"/>
      <c r="AA78" s="70"/>
      <c r="AB78" s="70"/>
      <c r="AC78" s="70"/>
      <c r="AD78" s="70"/>
      <c r="AE78" s="70"/>
      <c r="AF78" s="70"/>
      <c r="AG78" s="70"/>
      <c r="AH78" s="70"/>
    </row>
    <row r="79" spans="1:34" ht="12.75">
      <c r="A79" s="125">
        <v>18</v>
      </c>
      <c r="B79" s="125">
        <f>TA!F26+TA!G26+TA!I26+TA!J26</f>
        <v>0</v>
      </c>
      <c r="C79" s="125">
        <f>TA!K26+TA!L26+TA!M26+TA!O26+TA!AI26+TA!AL26</f>
        <v>0</v>
      </c>
      <c r="D79" s="67">
        <f t="shared" si="7"/>
      </c>
      <c r="E79" s="125">
        <f>TA!I26+TA!J26</f>
        <v>0</v>
      </c>
      <c r="F79" s="125">
        <f>TA!K26+TA!L26+TA!M26+TA!N26+TA!O26</f>
        <v>0</v>
      </c>
      <c r="G79" s="67">
        <f t="shared" si="8"/>
      </c>
      <c r="H79" s="125">
        <f>TA!S26+TA!T26</f>
        <v>0</v>
      </c>
      <c r="I79" s="125">
        <f>TA!U26+TA!V26+TA!X26+TA!Y26</f>
        <v>0</v>
      </c>
      <c r="J79" s="67">
        <f t="shared" si="9"/>
      </c>
      <c r="K79" s="125">
        <v>0</v>
      </c>
      <c r="L79" s="125">
        <f>TA!S26+TA!T26</f>
        <v>0</v>
      </c>
      <c r="M79" s="67">
        <f t="shared" si="10"/>
      </c>
      <c r="N79" s="70"/>
      <c r="O79" s="70"/>
      <c r="P79" s="70"/>
      <c r="Q79" s="125">
        <f>TA!AI26</f>
        <v>0</v>
      </c>
      <c r="R79" s="125">
        <f>TA!Q26+TA!S26+TA!T26+TA!AB26+TA!AH26</f>
        <v>0</v>
      </c>
      <c r="S79" s="67">
        <f t="shared" si="11"/>
      </c>
      <c r="T79" s="70">
        <f>TA!W26</f>
        <v>0</v>
      </c>
      <c r="U79" s="70">
        <f>TA!X26+TA!Y26</f>
        <v>0</v>
      </c>
      <c r="V79" s="67">
        <f t="shared" si="12"/>
      </c>
      <c r="W79" s="70"/>
      <c r="X79" s="70"/>
      <c r="Y79" s="70"/>
      <c r="Z79" s="70"/>
      <c r="AA79" s="70"/>
      <c r="AB79" s="70"/>
      <c r="AC79" s="70"/>
      <c r="AD79" s="70"/>
      <c r="AE79" s="70"/>
      <c r="AF79" s="70"/>
      <c r="AG79" s="70"/>
      <c r="AH79" s="70"/>
    </row>
    <row r="80" spans="1:34" ht="12.75">
      <c r="A80" s="125">
        <v>19</v>
      </c>
      <c r="B80" s="125">
        <f>TA!F27+TA!G27+TA!I27+TA!J27</f>
        <v>5715</v>
      </c>
      <c r="C80" s="125">
        <f>TA!K27+TA!L27+TA!M27+TA!O27+TA!AI27+TA!AL27</f>
        <v>5715</v>
      </c>
      <c r="D80" s="67">
        <f t="shared" si="7"/>
      </c>
      <c r="E80" s="125">
        <f>TA!I27+TA!J27</f>
        <v>5715</v>
      </c>
      <c r="F80" s="125">
        <f>TA!K27+TA!L27+TA!M27+TA!N27+TA!O27</f>
        <v>56</v>
      </c>
      <c r="G80" s="67" t="str">
        <f t="shared" si="8"/>
        <v>ЛОЖЬ</v>
      </c>
      <c r="H80" s="125">
        <f>TA!S27+TA!T27</f>
        <v>0</v>
      </c>
      <c r="I80" s="125">
        <f>TA!U27+TA!V27+TA!X27+TA!Y27</f>
        <v>0</v>
      </c>
      <c r="J80" s="67">
        <f t="shared" si="9"/>
      </c>
      <c r="K80" s="126">
        <v>0</v>
      </c>
      <c r="L80" s="126">
        <f>TA!S27+TA!T27</f>
        <v>0</v>
      </c>
      <c r="M80" s="127">
        <f t="shared" si="10"/>
      </c>
      <c r="N80" s="70"/>
      <c r="O80" s="70"/>
      <c r="P80" s="70"/>
      <c r="Q80" s="125">
        <f>TA!AI27</f>
        <v>5659</v>
      </c>
      <c r="R80" s="125">
        <f>TA!Q27+TA!S27+TA!T27+TA!AB27+TA!AH27</f>
        <v>5659</v>
      </c>
      <c r="S80" s="67">
        <f t="shared" si="11"/>
      </c>
      <c r="T80" s="70">
        <f>TA!W27</f>
        <v>0</v>
      </c>
      <c r="U80" s="70">
        <f>TA!X27+TA!Y27</f>
        <v>0</v>
      </c>
      <c r="V80" s="67">
        <f t="shared" si="12"/>
      </c>
      <c r="W80" s="70"/>
      <c r="X80" s="70"/>
      <c r="Y80" s="70"/>
      <c r="Z80" s="70"/>
      <c r="AA80" s="70"/>
      <c r="AB80" s="70"/>
      <c r="AC80" s="70"/>
      <c r="AD80" s="70"/>
      <c r="AE80" s="70"/>
      <c r="AF80" s="70"/>
      <c r="AG80" s="70"/>
      <c r="AH80" s="70"/>
    </row>
    <row r="81" spans="1:34" ht="12.75">
      <c r="A81" s="125">
        <v>20</v>
      </c>
      <c r="B81" s="125">
        <f>TA!F28+TA!G28+TA!I28+TA!J28</f>
        <v>345</v>
      </c>
      <c r="C81" s="125">
        <f>TA!K28+TA!L28+TA!M28+TA!O28+TA!AI28+TA!AL28</f>
        <v>343</v>
      </c>
      <c r="D81" s="67" t="str">
        <f t="shared" si="7"/>
        <v>ЛОЖЬ</v>
      </c>
      <c r="E81" s="125">
        <f>TA!I28+TA!J28</f>
        <v>328</v>
      </c>
      <c r="F81" s="125">
        <f>TA!K28+TA!L28+TA!M28+TA!N28+TA!O28</f>
        <v>328</v>
      </c>
      <c r="G81" s="67">
        <f t="shared" si="8"/>
      </c>
      <c r="H81" s="125">
        <f>TA!S28+TA!T28</f>
        <v>32</v>
      </c>
      <c r="I81" s="125">
        <f>TA!U28+TA!V28+TA!X28+TA!Y28</f>
        <v>32</v>
      </c>
      <c r="J81" s="67">
        <f t="shared" si="9"/>
      </c>
      <c r="K81" s="125"/>
      <c r="L81" s="125"/>
      <c r="M81" s="67"/>
      <c r="N81" s="70">
        <v>0</v>
      </c>
      <c r="O81" s="70">
        <f>TA!Q28</f>
        <v>0</v>
      </c>
      <c r="P81" s="127">
        <f>IF(N81=O81,"","ЛОЖЬ")</f>
      </c>
      <c r="Q81" s="125">
        <f>TA!AI28</f>
        <v>313</v>
      </c>
      <c r="R81" s="125">
        <f>TA!Q28+TA!S28+TA!T28+TA!AB28+TA!AH28</f>
        <v>48</v>
      </c>
      <c r="S81" s="67" t="str">
        <f t="shared" si="11"/>
        <v>ЛОЖЬ</v>
      </c>
      <c r="T81" s="70">
        <f>TA!W28</f>
        <v>0</v>
      </c>
      <c r="U81" s="70">
        <f>TA!X28+TA!Y28</f>
        <v>0</v>
      </c>
      <c r="V81" s="67">
        <f t="shared" si="12"/>
      </c>
      <c r="W81" s="70"/>
      <c r="X81" s="70"/>
      <c r="Y81" s="70"/>
      <c r="Z81" s="70"/>
      <c r="AA81" s="70"/>
      <c r="AB81" s="70"/>
      <c r="AC81" s="70"/>
      <c r="AD81" s="70"/>
      <c r="AE81" s="70"/>
      <c r="AF81" s="70"/>
      <c r="AG81" s="70"/>
      <c r="AH81" s="70"/>
    </row>
    <row r="82" spans="1:34" ht="12.75">
      <c r="A82" s="125">
        <v>21</v>
      </c>
      <c r="B82" s="125">
        <f>TA!F29+TA!G29+TA!I29+TA!J29</f>
        <v>9</v>
      </c>
      <c r="C82" s="125">
        <f>TA!K29+TA!L29+TA!M29+TA!O29+TA!AI29+TA!AL29</f>
        <v>9</v>
      </c>
      <c r="D82" s="67">
        <f t="shared" si="7"/>
      </c>
      <c r="E82" s="125">
        <f>TA!I29+TA!J29</f>
        <v>7</v>
      </c>
      <c r="F82" s="125">
        <f>TA!K29+TA!L29+TA!M29+TA!N29+TA!O29</f>
        <v>7</v>
      </c>
      <c r="G82" s="67">
        <f t="shared" si="8"/>
      </c>
      <c r="H82" s="125">
        <f>TA!S29+TA!T29</f>
        <v>4</v>
      </c>
      <c r="I82" s="125">
        <f>TA!U29+TA!V29+TA!X29+TA!Y29</f>
        <v>4</v>
      </c>
      <c r="J82" s="67">
        <f t="shared" si="9"/>
      </c>
      <c r="K82" s="125"/>
      <c r="L82" s="125"/>
      <c r="M82" s="67"/>
      <c r="N82" s="70">
        <v>0</v>
      </c>
      <c r="O82" s="70">
        <f>TA!Q29</f>
        <v>0</v>
      </c>
      <c r="P82" s="127">
        <f aca="true" t="shared" si="13" ref="P82:P145">IF(N82=O82,"","ЛОЖЬ")</f>
      </c>
      <c r="Q82" s="125">
        <f>TA!AI29</f>
        <v>6</v>
      </c>
      <c r="R82" s="125">
        <f>TA!Q29+TA!S29+TA!T29+TA!AB29+TA!AH29</f>
        <v>6</v>
      </c>
      <c r="S82" s="67">
        <f t="shared" si="11"/>
      </c>
      <c r="T82" s="70">
        <f>TA!W29</f>
        <v>0</v>
      </c>
      <c r="U82" s="70">
        <f>TA!X29+TA!Y29</f>
        <v>0</v>
      </c>
      <c r="V82" s="67">
        <f t="shared" si="12"/>
      </c>
      <c r="W82" s="70"/>
      <c r="X82" s="70"/>
      <c r="Y82" s="70"/>
      <c r="Z82" s="70"/>
      <c r="AA82" s="70"/>
      <c r="AB82" s="70"/>
      <c r="AC82" s="70"/>
      <c r="AD82" s="70"/>
      <c r="AE82" s="70"/>
      <c r="AF82" s="70"/>
      <c r="AG82" s="70"/>
      <c r="AH82" s="70"/>
    </row>
    <row r="83" spans="1:34" ht="12.75">
      <c r="A83" s="125">
        <v>22</v>
      </c>
      <c r="B83" s="125">
        <f>TA!F30+TA!G30+TA!I30+TA!J30</f>
        <v>24</v>
      </c>
      <c r="C83" s="125">
        <f>TA!K30+TA!L30+TA!M30+TA!O30+TA!AI30+TA!AL30</f>
        <v>24</v>
      </c>
      <c r="D83" s="67">
        <f t="shared" si="7"/>
      </c>
      <c r="E83" s="125">
        <f>TA!I30+TA!J30</f>
        <v>22</v>
      </c>
      <c r="F83" s="125">
        <f>TA!K30+TA!L30+TA!M30+TA!N30+TA!O30</f>
        <v>22</v>
      </c>
      <c r="G83" s="67">
        <f t="shared" si="8"/>
      </c>
      <c r="H83" s="125">
        <f>TA!S30+TA!T30</f>
        <v>8</v>
      </c>
      <c r="I83" s="125">
        <f>TA!U30+TA!V30+TA!X30+TA!Y30</f>
        <v>8</v>
      </c>
      <c r="J83" s="67">
        <f t="shared" si="9"/>
      </c>
      <c r="K83" s="125"/>
      <c r="L83" s="125"/>
      <c r="M83" s="67"/>
      <c r="N83" s="70">
        <v>0</v>
      </c>
      <c r="O83" s="70">
        <f>TA!Q30</f>
        <v>0</v>
      </c>
      <c r="P83" s="127">
        <f t="shared" si="13"/>
      </c>
      <c r="Q83" s="125">
        <f>TA!AI30</f>
        <v>15</v>
      </c>
      <c r="R83" s="125">
        <f>TA!Q30+TA!S30+TA!T30+TA!AB30+TA!AH30</f>
        <v>14</v>
      </c>
      <c r="S83" s="67" t="str">
        <f t="shared" si="11"/>
        <v>ЛОЖЬ</v>
      </c>
      <c r="T83" s="70">
        <f>TA!W30</f>
        <v>0</v>
      </c>
      <c r="U83" s="70">
        <f>TA!X30+TA!Y30</f>
        <v>0</v>
      </c>
      <c r="V83" s="67">
        <f t="shared" si="12"/>
      </c>
      <c r="W83" s="70"/>
      <c r="X83" s="70"/>
      <c r="Y83" s="70"/>
      <c r="Z83" s="70"/>
      <c r="AA83" s="70"/>
      <c r="AB83" s="70"/>
      <c r="AC83" s="70"/>
      <c r="AD83" s="70"/>
      <c r="AE83" s="70"/>
      <c r="AF83" s="70"/>
      <c r="AG83" s="70"/>
      <c r="AH83" s="70"/>
    </row>
    <row r="84" spans="1:34" ht="12.75">
      <c r="A84" s="125">
        <v>23</v>
      </c>
      <c r="B84" s="125">
        <f>TA!F31+TA!G31+TA!I31+TA!J31</f>
        <v>279</v>
      </c>
      <c r="C84" s="125">
        <f>TA!K31+TA!L31+TA!M31+TA!O31+TA!AI31+TA!AL31</f>
        <v>278</v>
      </c>
      <c r="D84" s="67" t="str">
        <f t="shared" si="7"/>
        <v>ЛОЖЬ</v>
      </c>
      <c r="E84" s="125">
        <f>TA!I31+TA!J31</f>
        <v>270</v>
      </c>
      <c r="F84" s="125">
        <f>TA!K31+TA!L31+TA!M31+TA!N31+TA!O31</f>
        <v>270</v>
      </c>
      <c r="G84" s="67">
        <f t="shared" si="8"/>
      </c>
      <c r="H84" s="125">
        <f>TA!S31+TA!T31</f>
        <v>6</v>
      </c>
      <c r="I84" s="125">
        <f>TA!U31+TA!V31+TA!X31+TA!Y31</f>
        <v>6</v>
      </c>
      <c r="J84" s="67">
        <f t="shared" si="9"/>
      </c>
      <c r="K84" s="125"/>
      <c r="L84" s="125"/>
      <c r="M84" s="67"/>
      <c r="N84" s="70">
        <v>0</v>
      </c>
      <c r="O84" s="70">
        <f>TA!Q31</f>
        <v>0</v>
      </c>
      <c r="P84" s="127">
        <f t="shared" si="13"/>
      </c>
      <c r="Q84" s="125">
        <f>TA!AI31</f>
        <v>272</v>
      </c>
      <c r="R84" s="125">
        <f>TA!Q31+TA!S31+TA!T31+TA!AB31+TA!AH31</f>
        <v>10</v>
      </c>
      <c r="S84" s="67" t="str">
        <f t="shared" si="11"/>
        <v>ЛОЖЬ</v>
      </c>
      <c r="T84" s="70">
        <f>TA!W31</f>
        <v>0</v>
      </c>
      <c r="U84" s="70">
        <f>TA!X31+TA!Y31</f>
        <v>0</v>
      </c>
      <c r="V84" s="67">
        <f t="shared" si="12"/>
      </c>
      <c r="W84" s="70"/>
      <c r="X84" s="70"/>
      <c r="Y84" s="70"/>
      <c r="Z84" s="70"/>
      <c r="AA84" s="70"/>
      <c r="AB84" s="70"/>
      <c r="AC84" s="70"/>
      <c r="AD84" s="70"/>
      <c r="AE84" s="70"/>
      <c r="AF84" s="70"/>
      <c r="AG84" s="70"/>
      <c r="AH84" s="70"/>
    </row>
    <row r="85" spans="1:34" ht="12.75">
      <c r="A85" s="125">
        <v>24</v>
      </c>
      <c r="B85" s="125">
        <f>TA!F32+TA!G32+TA!I32+TA!J32</f>
        <v>0</v>
      </c>
      <c r="C85" s="125">
        <f>TA!K32+TA!L32+TA!M32+TA!O32+TA!AI32+TA!AL32</f>
        <v>0</v>
      </c>
      <c r="D85" s="67">
        <f t="shared" si="7"/>
      </c>
      <c r="E85" s="125">
        <f>TA!I32+TA!J32</f>
        <v>0</v>
      </c>
      <c r="F85" s="125">
        <f>TA!K32+TA!L32+TA!M32+TA!N32+TA!O32</f>
        <v>0</v>
      </c>
      <c r="G85" s="67">
        <f t="shared" si="8"/>
      </c>
      <c r="H85" s="125">
        <f>TA!S32+TA!T32</f>
        <v>0</v>
      </c>
      <c r="I85" s="125">
        <f>TA!U32+TA!V32+TA!X32+TA!Y32</f>
        <v>0</v>
      </c>
      <c r="J85" s="67">
        <f t="shared" si="9"/>
      </c>
      <c r="K85" s="125"/>
      <c r="L85" s="125"/>
      <c r="M85" s="67"/>
      <c r="N85" s="70">
        <v>0</v>
      </c>
      <c r="O85" s="70">
        <f>TA!Q32</f>
        <v>0</v>
      </c>
      <c r="P85" s="127">
        <f t="shared" si="13"/>
      </c>
      <c r="Q85" s="125">
        <f>TA!AI32</f>
        <v>0</v>
      </c>
      <c r="R85" s="125">
        <f>TA!Q32+TA!S32+TA!T32+TA!AB32+TA!AH32</f>
        <v>0</v>
      </c>
      <c r="S85" s="67">
        <f t="shared" si="11"/>
      </c>
      <c r="T85" s="70">
        <f>TA!W32</f>
        <v>0</v>
      </c>
      <c r="U85" s="70">
        <f>TA!X32+TA!Y32</f>
        <v>0</v>
      </c>
      <c r="V85" s="67">
        <f t="shared" si="12"/>
      </c>
      <c r="W85" s="70"/>
      <c r="X85" s="70"/>
      <c r="Y85" s="70"/>
      <c r="Z85" s="70"/>
      <c r="AA85" s="70"/>
      <c r="AB85" s="70"/>
      <c r="AC85" s="70"/>
      <c r="AD85" s="70"/>
      <c r="AE85" s="70"/>
      <c r="AF85" s="70"/>
      <c r="AG85" s="70"/>
      <c r="AH85" s="70"/>
    </row>
    <row r="86" spans="1:34" ht="12.75">
      <c r="A86" s="125">
        <v>25</v>
      </c>
      <c r="B86" s="125">
        <f>TA!F33+TA!G33+TA!I33+TA!J33</f>
        <v>2683</v>
      </c>
      <c r="C86" s="125">
        <f>TA!K33+TA!L33+TA!M33+TA!O33+TA!AI33+TA!AL33</f>
        <v>2665</v>
      </c>
      <c r="D86" s="67" t="str">
        <f t="shared" si="7"/>
        <v>ЛОЖЬ</v>
      </c>
      <c r="E86" s="125">
        <f>TA!I33+TA!J33</f>
        <v>2289</v>
      </c>
      <c r="F86" s="125">
        <f>TA!K33+TA!L33+TA!M33+TA!N33+TA!O33</f>
        <v>2289</v>
      </c>
      <c r="G86" s="67">
        <f t="shared" si="8"/>
      </c>
      <c r="H86" s="125">
        <f>TA!S33+TA!T33</f>
        <v>1445</v>
      </c>
      <c r="I86" s="125">
        <f>TA!U33+TA!V33+TA!X33+TA!Y33</f>
        <v>1445</v>
      </c>
      <c r="J86" s="67">
        <f t="shared" si="9"/>
      </c>
      <c r="K86" s="125"/>
      <c r="L86" s="125"/>
      <c r="M86" s="67"/>
      <c r="N86" s="70">
        <v>0</v>
      </c>
      <c r="O86" s="70">
        <f>TA!Q33</f>
        <v>0</v>
      </c>
      <c r="P86" s="127">
        <f t="shared" si="13"/>
      </c>
      <c r="Q86" s="125">
        <f>TA!AI33</f>
        <v>2033</v>
      </c>
      <c r="R86" s="125">
        <f>TA!Q33+TA!S33+TA!T33+TA!AB33+TA!AH33</f>
        <v>1629</v>
      </c>
      <c r="S86" s="67" t="str">
        <f t="shared" si="11"/>
        <v>ЛОЖЬ</v>
      </c>
      <c r="T86" s="70">
        <f>TA!W33</f>
        <v>0</v>
      </c>
      <c r="U86" s="70">
        <f>TA!X33+TA!Y33</f>
        <v>0</v>
      </c>
      <c r="V86" s="67">
        <f t="shared" si="12"/>
      </c>
      <c r="W86" s="70"/>
      <c r="X86" s="70"/>
      <c r="Y86" s="70"/>
      <c r="Z86" s="70"/>
      <c r="AA86" s="70"/>
      <c r="AB86" s="70"/>
      <c r="AC86" s="70"/>
      <c r="AD86" s="70"/>
      <c r="AE86" s="70"/>
      <c r="AF86" s="70"/>
      <c r="AG86" s="70"/>
      <c r="AH86" s="70"/>
    </row>
    <row r="87" spans="1:34" ht="12.75">
      <c r="A87" s="125">
        <v>26</v>
      </c>
      <c r="B87" s="125">
        <f>TA!F34+TA!G34+TA!I34+TA!J34</f>
        <v>167</v>
      </c>
      <c r="C87" s="125">
        <f>TA!K34+TA!L34+TA!M34+TA!O34+TA!AI34+TA!AL34</f>
        <v>167</v>
      </c>
      <c r="D87" s="67">
        <f t="shared" si="7"/>
      </c>
      <c r="E87" s="125">
        <f>TA!I34+TA!J34</f>
        <v>131</v>
      </c>
      <c r="F87" s="125">
        <f>TA!K34+TA!L34+TA!M34+TA!N34+TA!O34</f>
        <v>131</v>
      </c>
      <c r="G87" s="67">
        <f t="shared" si="8"/>
      </c>
      <c r="H87" s="125">
        <f>TA!S34+TA!T34</f>
        <v>92</v>
      </c>
      <c r="I87" s="125">
        <f>TA!U34+TA!V34+TA!X34+TA!Y34</f>
        <v>92</v>
      </c>
      <c r="J87" s="67">
        <f t="shared" si="9"/>
      </c>
      <c r="K87" s="125"/>
      <c r="L87" s="125"/>
      <c r="M87" s="67"/>
      <c r="N87" s="70">
        <v>0</v>
      </c>
      <c r="O87" s="70">
        <f>TA!Q34</f>
        <v>0</v>
      </c>
      <c r="P87" s="127">
        <f t="shared" si="13"/>
      </c>
      <c r="Q87" s="125">
        <f>TA!AI34</f>
        <v>124</v>
      </c>
      <c r="R87" s="125">
        <f>TA!Q34+TA!S34+TA!T34+TA!AB34+TA!AH34</f>
        <v>114</v>
      </c>
      <c r="S87" s="67" t="str">
        <f t="shared" si="11"/>
        <v>ЛОЖЬ</v>
      </c>
      <c r="T87" s="70">
        <f>TA!W34</f>
        <v>0</v>
      </c>
      <c r="U87" s="70">
        <f>TA!X34+TA!Y34</f>
        <v>0</v>
      </c>
      <c r="V87" s="67">
        <f t="shared" si="12"/>
      </c>
      <c r="W87" s="70"/>
      <c r="X87" s="70"/>
      <c r="Y87" s="70"/>
      <c r="Z87" s="70"/>
      <c r="AA87" s="70"/>
      <c r="AB87" s="70"/>
      <c r="AC87" s="70"/>
      <c r="AD87" s="70"/>
      <c r="AE87" s="70"/>
      <c r="AF87" s="70"/>
      <c r="AG87" s="70"/>
      <c r="AH87" s="70"/>
    </row>
    <row r="88" spans="1:34" ht="12.75">
      <c r="A88" s="125">
        <v>27</v>
      </c>
      <c r="B88" s="125">
        <f>TA!F35+TA!G35+TA!I35+TA!J35</f>
        <v>110</v>
      </c>
      <c r="C88" s="125">
        <f>TA!K35+TA!L35+TA!M35+TA!O35+TA!AI35+TA!AL35</f>
        <v>110</v>
      </c>
      <c r="D88" s="67">
        <f t="shared" si="7"/>
      </c>
      <c r="E88" s="125">
        <f>TA!I35+TA!J35</f>
        <v>86</v>
      </c>
      <c r="F88" s="125">
        <f>TA!K35+TA!L35+TA!M35+TA!N35+TA!O35</f>
        <v>86</v>
      </c>
      <c r="G88" s="67">
        <f t="shared" si="8"/>
      </c>
      <c r="H88" s="125">
        <f>TA!S35+TA!T35</f>
        <v>59</v>
      </c>
      <c r="I88" s="125">
        <f>TA!U35+TA!V35+TA!X35+TA!Y35</f>
        <v>59</v>
      </c>
      <c r="J88" s="67">
        <f t="shared" si="9"/>
      </c>
      <c r="K88" s="125"/>
      <c r="L88" s="125"/>
      <c r="M88" s="67"/>
      <c r="N88" s="70">
        <v>0</v>
      </c>
      <c r="O88" s="70">
        <f>TA!Q35</f>
        <v>0</v>
      </c>
      <c r="P88" s="127">
        <f t="shared" si="13"/>
      </c>
      <c r="Q88" s="125">
        <f>TA!AI35</f>
        <v>79</v>
      </c>
      <c r="R88" s="125">
        <f>TA!Q35+TA!S35+TA!T35+TA!AB35+TA!AH35</f>
        <v>74</v>
      </c>
      <c r="S88" s="67" t="str">
        <f t="shared" si="11"/>
        <v>ЛОЖЬ</v>
      </c>
      <c r="T88" s="70">
        <f>TA!W35</f>
        <v>0</v>
      </c>
      <c r="U88" s="70">
        <f>TA!X35+TA!Y35</f>
        <v>0</v>
      </c>
      <c r="V88" s="67">
        <f t="shared" si="12"/>
      </c>
      <c r="W88" s="70"/>
      <c r="X88" s="70"/>
      <c r="Y88" s="70"/>
      <c r="Z88" s="70"/>
      <c r="AA88" s="70"/>
      <c r="AB88" s="70"/>
      <c r="AC88" s="70"/>
      <c r="AD88" s="70"/>
      <c r="AE88" s="70"/>
      <c r="AF88" s="70"/>
      <c r="AG88" s="70"/>
      <c r="AH88" s="70"/>
    </row>
    <row r="89" spans="1:34" ht="12.75">
      <c r="A89" s="125">
        <v>28</v>
      </c>
      <c r="B89" s="125">
        <f>TA!F36+TA!G36+TA!I36+TA!J36</f>
        <v>20</v>
      </c>
      <c r="C89" s="125">
        <f>TA!K36+TA!L36+TA!M36+TA!O36+TA!AI36+TA!AL36</f>
        <v>20</v>
      </c>
      <c r="D89" s="67">
        <f t="shared" si="7"/>
      </c>
      <c r="E89" s="125">
        <f>TA!I36+TA!J36</f>
        <v>20</v>
      </c>
      <c r="F89" s="125">
        <f>TA!K36+TA!L36+TA!M36+TA!N36+TA!O36</f>
        <v>20</v>
      </c>
      <c r="G89" s="67">
        <f t="shared" si="8"/>
      </c>
      <c r="H89" s="125">
        <f>TA!S36+TA!T36</f>
        <v>8</v>
      </c>
      <c r="I89" s="125">
        <f>TA!U36+TA!V36+TA!X36+TA!Y36</f>
        <v>8</v>
      </c>
      <c r="J89" s="67">
        <f t="shared" si="9"/>
      </c>
      <c r="K89" s="125"/>
      <c r="L89" s="125"/>
      <c r="M89" s="67"/>
      <c r="N89" s="70">
        <v>0</v>
      </c>
      <c r="O89" s="70">
        <f>TA!Q36</f>
        <v>0</v>
      </c>
      <c r="P89" s="127">
        <f t="shared" si="13"/>
      </c>
      <c r="Q89" s="125">
        <f>TA!AI36</f>
        <v>11</v>
      </c>
      <c r="R89" s="125">
        <f>TA!Q36+TA!S36+TA!T36+TA!AB36+TA!AH36</f>
        <v>10</v>
      </c>
      <c r="S89" s="67" t="str">
        <f t="shared" si="11"/>
        <v>ЛОЖЬ</v>
      </c>
      <c r="T89" s="70">
        <f>TA!W36</f>
        <v>0</v>
      </c>
      <c r="U89" s="70">
        <f>TA!X36+TA!Y36</f>
        <v>0</v>
      </c>
      <c r="V89" s="67">
        <f t="shared" si="12"/>
      </c>
      <c r="W89" s="70"/>
      <c r="X89" s="70"/>
      <c r="Y89" s="70"/>
      <c r="Z89" s="70"/>
      <c r="AA89" s="70"/>
      <c r="AB89" s="70"/>
      <c r="AC89" s="70"/>
      <c r="AD89" s="70"/>
      <c r="AE89" s="70"/>
      <c r="AF89" s="70"/>
      <c r="AG89" s="70"/>
      <c r="AH89" s="70"/>
    </row>
    <row r="90" spans="1:34" ht="12.75">
      <c r="A90" s="125">
        <v>29</v>
      </c>
      <c r="B90" s="125">
        <f>TA!F37+TA!G37+TA!I37+TA!J37</f>
        <v>41</v>
      </c>
      <c r="C90" s="125">
        <f>TA!K37+TA!L37+TA!M37+TA!O37+TA!AI37+TA!AL37</f>
        <v>41</v>
      </c>
      <c r="D90" s="67">
        <f t="shared" si="7"/>
      </c>
      <c r="E90" s="125">
        <f>TA!I37+TA!J37</f>
        <v>37</v>
      </c>
      <c r="F90" s="125">
        <f>TA!K37+TA!L37+TA!M37+TA!N37+TA!O37</f>
        <v>37</v>
      </c>
      <c r="G90" s="67">
        <f t="shared" si="8"/>
      </c>
      <c r="H90" s="125">
        <f>TA!S37+TA!T37</f>
        <v>24</v>
      </c>
      <c r="I90" s="125">
        <f>TA!U37+TA!V37+TA!X37+TA!Y37</f>
        <v>24</v>
      </c>
      <c r="J90" s="67">
        <f t="shared" si="9"/>
      </c>
      <c r="K90" s="125"/>
      <c r="L90" s="125"/>
      <c r="M90" s="67"/>
      <c r="N90" s="70">
        <v>0</v>
      </c>
      <c r="O90" s="70">
        <f>TA!Q37</f>
        <v>0</v>
      </c>
      <c r="P90" s="127">
        <f t="shared" si="13"/>
      </c>
      <c r="Q90" s="125">
        <f>TA!AI37</f>
        <v>36</v>
      </c>
      <c r="R90" s="125">
        <f>TA!Q37+TA!S37+TA!T37+TA!AB37+TA!AH37</f>
        <v>28</v>
      </c>
      <c r="S90" s="67" t="str">
        <f t="shared" si="11"/>
        <v>ЛОЖЬ</v>
      </c>
      <c r="T90" s="70">
        <f>TA!W37</f>
        <v>0</v>
      </c>
      <c r="U90" s="70">
        <f>TA!X37+TA!Y37</f>
        <v>0</v>
      </c>
      <c r="V90" s="67">
        <f t="shared" si="12"/>
      </c>
      <c r="W90" s="70"/>
      <c r="X90" s="70"/>
      <c r="Y90" s="70"/>
      <c r="Z90" s="70"/>
      <c r="AA90" s="70"/>
      <c r="AB90" s="70"/>
      <c r="AC90" s="70"/>
      <c r="AD90" s="70"/>
      <c r="AE90" s="70"/>
      <c r="AF90" s="70"/>
      <c r="AG90" s="70"/>
      <c r="AH90" s="70"/>
    </row>
    <row r="91" spans="1:34" ht="12.75">
      <c r="A91" s="125">
        <v>30</v>
      </c>
      <c r="B91" s="125">
        <f>TA!F38+TA!G38+TA!I38+TA!J38</f>
        <v>196</v>
      </c>
      <c r="C91" s="125">
        <f>TA!K38+TA!L38+TA!M38+TA!O38+TA!AI38+TA!AL38</f>
        <v>193</v>
      </c>
      <c r="D91" s="67" t="str">
        <f t="shared" si="7"/>
        <v>ЛОЖЬ</v>
      </c>
      <c r="E91" s="125">
        <f>TA!I38+TA!J38</f>
        <v>178</v>
      </c>
      <c r="F91" s="125">
        <f>TA!K38+TA!L38+TA!M38+TA!N38+TA!O38</f>
        <v>178</v>
      </c>
      <c r="G91" s="67">
        <f t="shared" si="8"/>
      </c>
      <c r="H91" s="125">
        <f>TA!S38+TA!T38</f>
        <v>79</v>
      </c>
      <c r="I91" s="125">
        <f>TA!U38+TA!V38+TA!X38+TA!Y38</f>
        <v>79</v>
      </c>
      <c r="J91" s="67">
        <f t="shared" si="9"/>
      </c>
      <c r="K91" s="125"/>
      <c r="L91" s="125"/>
      <c r="M91" s="67"/>
      <c r="N91" s="70">
        <v>0</v>
      </c>
      <c r="O91" s="70">
        <f>TA!Q38</f>
        <v>0</v>
      </c>
      <c r="P91" s="127">
        <f t="shared" si="13"/>
      </c>
      <c r="Q91" s="125">
        <f>TA!AI38</f>
        <v>162</v>
      </c>
      <c r="R91" s="125">
        <f>TA!Q38+TA!S38+TA!T38+TA!AB38+TA!AH38</f>
        <v>96</v>
      </c>
      <c r="S91" s="67" t="str">
        <f t="shared" si="11"/>
        <v>ЛОЖЬ</v>
      </c>
      <c r="T91" s="70">
        <f>TA!W38</f>
        <v>0</v>
      </c>
      <c r="U91" s="70">
        <f>TA!X38+TA!Y38</f>
        <v>0</v>
      </c>
      <c r="V91" s="67">
        <f t="shared" si="12"/>
      </c>
      <c r="W91" s="70"/>
      <c r="X91" s="70"/>
      <c r="Y91" s="70"/>
      <c r="Z91" s="70"/>
      <c r="AA91" s="70"/>
      <c r="AB91" s="70"/>
      <c r="AC91" s="70"/>
      <c r="AD91" s="70"/>
      <c r="AE91" s="70"/>
      <c r="AF91" s="70"/>
      <c r="AG91" s="70"/>
      <c r="AH91" s="70"/>
    </row>
    <row r="92" spans="1:34" ht="12.75">
      <c r="A92" s="125">
        <v>31</v>
      </c>
      <c r="B92" s="125">
        <f>TA!F39+TA!G39+TA!I39+TA!J39</f>
        <v>3</v>
      </c>
      <c r="C92" s="125">
        <f>TA!K39+TA!L39+TA!M39+TA!O39+TA!AI39+TA!AL39</f>
        <v>3</v>
      </c>
      <c r="D92" s="67">
        <f t="shared" si="7"/>
      </c>
      <c r="E92" s="125">
        <f>TA!I39+TA!J39</f>
        <v>3</v>
      </c>
      <c r="F92" s="125">
        <f>TA!K39+TA!L39+TA!M39+TA!N39+TA!O39</f>
        <v>3</v>
      </c>
      <c r="G92" s="67">
        <f t="shared" si="8"/>
      </c>
      <c r="H92" s="125">
        <f>TA!S39+TA!T39</f>
        <v>0</v>
      </c>
      <c r="I92" s="125">
        <f>TA!U39+TA!V39+TA!X39+TA!Y39</f>
        <v>0</v>
      </c>
      <c r="J92" s="67">
        <f t="shared" si="9"/>
      </c>
      <c r="K92" s="125"/>
      <c r="L92" s="125"/>
      <c r="M92" s="67"/>
      <c r="N92" s="70">
        <v>0</v>
      </c>
      <c r="O92" s="70">
        <f>TA!Q39</f>
        <v>0</v>
      </c>
      <c r="P92" s="127">
        <f t="shared" si="13"/>
      </c>
      <c r="Q92" s="125">
        <f>TA!AI39</f>
        <v>2</v>
      </c>
      <c r="R92" s="125">
        <f>TA!Q39+TA!S39+TA!T39+TA!AB39+TA!AH39</f>
        <v>0</v>
      </c>
      <c r="S92" s="67" t="str">
        <f t="shared" si="11"/>
        <v>ЛОЖЬ</v>
      </c>
      <c r="T92" s="70">
        <f>TA!W39</f>
        <v>0</v>
      </c>
      <c r="U92" s="70">
        <f>TA!X39+TA!Y39</f>
        <v>0</v>
      </c>
      <c r="V92" s="67">
        <f t="shared" si="12"/>
      </c>
      <c r="W92" s="70"/>
      <c r="X92" s="70"/>
      <c r="Y92" s="70"/>
      <c r="Z92" s="70"/>
      <c r="AA92" s="70"/>
      <c r="AB92" s="70"/>
      <c r="AC92" s="70"/>
      <c r="AD92" s="70"/>
      <c r="AE92" s="70"/>
      <c r="AF92" s="70"/>
      <c r="AG92" s="70"/>
      <c r="AH92" s="70"/>
    </row>
    <row r="93" spans="1:34" ht="12.75">
      <c r="A93" s="125">
        <v>32</v>
      </c>
      <c r="B93" s="125">
        <f>TA!F40+TA!G40+TA!I40+TA!J40</f>
        <v>99</v>
      </c>
      <c r="C93" s="125">
        <f>TA!K40+TA!L40+TA!M40+TA!O40+TA!AI40+TA!AL40</f>
        <v>98</v>
      </c>
      <c r="D93" s="67" t="str">
        <f t="shared" si="7"/>
        <v>ЛОЖЬ</v>
      </c>
      <c r="E93" s="125">
        <f>TA!I40+TA!J40</f>
        <v>80</v>
      </c>
      <c r="F93" s="125">
        <f>TA!K40+TA!L40+TA!M40+TA!N40+TA!O40</f>
        <v>80</v>
      </c>
      <c r="G93" s="67">
        <f t="shared" si="8"/>
      </c>
      <c r="H93" s="125">
        <f>TA!S40+TA!T40</f>
        <v>49</v>
      </c>
      <c r="I93" s="125">
        <f>TA!U40+TA!V40+TA!X40+TA!Y40</f>
        <v>49</v>
      </c>
      <c r="J93" s="67">
        <f t="shared" si="9"/>
      </c>
      <c r="K93" s="125"/>
      <c r="L93" s="125"/>
      <c r="M93" s="67"/>
      <c r="N93" s="70">
        <v>0</v>
      </c>
      <c r="O93" s="70">
        <f>TA!Q40</f>
        <v>0</v>
      </c>
      <c r="P93" s="127">
        <f t="shared" si="13"/>
      </c>
      <c r="Q93" s="125">
        <f>TA!AI40</f>
        <v>68</v>
      </c>
      <c r="R93" s="125">
        <f>TA!Q40+TA!S40+TA!T40+TA!AB40+TA!AH40</f>
        <v>63</v>
      </c>
      <c r="S93" s="67" t="str">
        <f t="shared" si="11"/>
        <v>ЛОЖЬ</v>
      </c>
      <c r="T93" s="70">
        <f>TA!W40</f>
        <v>0</v>
      </c>
      <c r="U93" s="70">
        <f>TA!X40+TA!Y40</f>
        <v>0</v>
      </c>
      <c r="V93" s="67">
        <f t="shared" si="12"/>
      </c>
      <c r="W93" s="70"/>
      <c r="X93" s="70"/>
      <c r="Y93" s="70"/>
      <c r="Z93" s="70"/>
      <c r="AA93" s="70"/>
      <c r="AB93" s="70"/>
      <c r="AC93" s="70"/>
      <c r="AD93" s="70"/>
      <c r="AE93" s="70"/>
      <c r="AF93" s="70"/>
      <c r="AG93" s="70"/>
      <c r="AH93" s="70"/>
    </row>
    <row r="94" spans="1:34" ht="12.75">
      <c r="A94" s="125">
        <v>33</v>
      </c>
      <c r="B94" s="125">
        <f>TA!F41+TA!G41+TA!I41+TA!J41</f>
        <v>59</v>
      </c>
      <c r="C94" s="125">
        <f>TA!K41+TA!L41+TA!M41+TA!O41+TA!AI41+TA!AL41</f>
        <v>59</v>
      </c>
      <c r="D94" s="67">
        <f t="shared" si="7"/>
      </c>
      <c r="E94" s="125">
        <f>TA!I41+TA!J41</f>
        <v>47</v>
      </c>
      <c r="F94" s="125">
        <f>TA!K41+TA!L41+TA!M41+TA!N41+TA!O41</f>
        <v>47</v>
      </c>
      <c r="G94" s="67">
        <f t="shared" si="8"/>
      </c>
      <c r="H94" s="125">
        <f>TA!S41+TA!T41</f>
        <v>35</v>
      </c>
      <c r="I94" s="125">
        <f>TA!U41+TA!V41+TA!X41+TA!Y41</f>
        <v>35</v>
      </c>
      <c r="J94" s="67">
        <f t="shared" si="9"/>
      </c>
      <c r="K94" s="125"/>
      <c r="L94" s="125"/>
      <c r="M94" s="67"/>
      <c r="N94" s="70">
        <v>0</v>
      </c>
      <c r="O94" s="70">
        <f>TA!Q41</f>
        <v>0</v>
      </c>
      <c r="P94" s="127">
        <f t="shared" si="13"/>
      </c>
      <c r="Q94" s="125">
        <f>TA!AI41</f>
        <v>49</v>
      </c>
      <c r="R94" s="125">
        <f>TA!Q41+TA!S41+TA!T41+TA!AB41+TA!AH41</f>
        <v>47</v>
      </c>
      <c r="S94" s="67" t="str">
        <f t="shared" si="11"/>
        <v>ЛОЖЬ</v>
      </c>
      <c r="T94" s="70">
        <f>TA!W41</f>
        <v>0</v>
      </c>
      <c r="U94" s="70">
        <f>TA!X41+TA!Y41</f>
        <v>0</v>
      </c>
      <c r="V94" s="67">
        <f t="shared" si="12"/>
      </c>
      <c r="W94" s="70"/>
      <c r="X94" s="70"/>
      <c r="Y94" s="70"/>
      <c r="Z94" s="70"/>
      <c r="AA94" s="70"/>
      <c r="AB94" s="70"/>
      <c r="AC94" s="70"/>
      <c r="AD94" s="70"/>
      <c r="AE94" s="70"/>
      <c r="AF94" s="70"/>
      <c r="AG94" s="70"/>
      <c r="AH94" s="70"/>
    </row>
    <row r="95" spans="1:34" ht="12.75">
      <c r="A95" s="125">
        <v>34</v>
      </c>
      <c r="B95" s="125">
        <f>TA!F42+TA!G42+TA!I42+TA!J42</f>
        <v>5</v>
      </c>
      <c r="C95" s="125">
        <f>TA!K42+TA!L42+TA!M42+TA!O42+TA!AI42+TA!AL42</f>
        <v>5</v>
      </c>
      <c r="D95" s="67">
        <f t="shared" si="7"/>
      </c>
      <c r="E95" s="125">
        <f>TA!I42+TA!J42</f>
        <v>5</v>
      </c>
      <c r="F95" s="125">
        <f>TA!K42+TA!L42+TA!M42+TA!N42+TA!O42</f>
        <v>5</v>
      </c>
      <c r="G95" s="67">
        <f t="shared" si="8"/>
      </c>
      <c r="H95" s="125">
        <f>TA!S42+TA!T42</f>
        <v>3</v>
      </c>
      <c r="I95" s="125">
        <f>TA!U42+TA!V42+TA!X42+TA!Y42</f>
        <v>3</v>
      </c>
      <c r="J95" s="67">
        <f t="shared" si="9"/>
      </c>
      <c r="K95" s="125"/>
      <c r="L95" s="125"/>
      <c r="M95" s="67"/>
      <c r="N95" s="70">
        <v>0</v>
      </c>
      <c r="O95" s="70">
        <f>TA!Q42</f>
        <v>0</v>
      </c>
      <c r="P95" s="127">
        <f t="shared" si="13"/>
      </c>
      <c r="Q95" s="125">
        <f>TA!AI42</f>
        <v>3</v>
      </c>
      <c r="R95" s="125">
        <f>TA!Q42+TA!S42+TA!T42+TA!AB42+TA!AH42</f>
        <v>3</v>
      </c>
      <c r="S95" s="67">
        <f t="shared" si="11"/>
      </c>
      <c r="T95" s="70">
        <f>TA!W42</f>
        <v>0</v>
      </c>
      <c r="U95" s="70">
        <f>TA!X42+TA!Y42</f>
        <v>0</v>
      </c>
      <c r="V95" s="67">
        <f t="shared" si="12"/>
      </c>
      <c r="W95" s="70"/>
      <c r="X95" s="70"/>
      <c r="Y95" s="70"/>
      <c r="Z95" s="70"/>
      <c r="AA95" s="70"/>
      <c r="AB95" s="70"/>
      <c r="AC95" s="70"/>
      <c r="AD95" s="70"/>
      <c r="AE95" s="70"/>
      <c r="AF95" s="70"/>
      <c r="AG95" s="70"/>
      <c r="AH95" s="70"/>
    </row>
    <row r="96" spans="1:34" ht="12.75">
      <c r="A96" s="125">
        <v>35</v>
      </c>
      <c r="B96" s="125">
        <f>TA!F43+TA!G43+TA!I43+TA!J43</f>
        <v>5</v>
      </c>
      <c r="C96" s="125">
        <f>TA!K43+TA!L43+TA!M43+TA!O43+TA!AI43+TA!AL43</f>
        <v>5</v>
      </c>
      <c r="D96" s="67">
        <f t="shared" si="7"/>
      </c>
      <c r="E96" s="125">
        <f>TA!I43+TA!J43</f>
        <v>3</v>
      </c>
      <c r="F96" s="125">
        <f>TA!K43+TA!L43+TA!M43+TA!N43+TA!O43</f>
        <v>3</v>
      </c>
      <c r="G96" s="67">
        <f t="shared" si="8"/>
      </c>
      <c r="H96" s="125">
        <f>TA!S43+TA!T43</f>
        <v>3</v>
      </c>
      <c r="I96" s="125">
        <f>TA!U43+TA!V43+TA!X43+TA!Y43</f>
        <v>3</v>
      </c>
      <c r="J96" s="67">
        <f t="shared" si="9"/>
      </c>
      <c r="K96" s="125"/>
      <c r="L96" s="125"/>
      <c r="M96" s="67"/>
      <c r="N96" s="70">
        <v>0</v>
      </c>
      <c r="O96" s="70">
        <f>TA!Q43</f>
        <v>0</v>
      </c>
      <c r="P96" s="127">
        <f t="shared" si="13"/>
      </c>
      <c r="Q96" s="125">
        <f>TA!AI43</f>
        <v>3</v>
      </c>
      <c r="R96" s="125">
        <f>TA!Q43+TA!S43+TA!T43+TA!AB43+TA!AH43</f>
        <v>3</v>
      </c>
      <c r="S96" s="67">
        <f t="shared" si="11"/>
      </c>
      <c r="T96" s="70">
        <f>TA!W43</f>
        <v>0</v>
      </c>
      <c r="U96" s="70">
        <f>TA!X43+TA!Y43</f>
        <v>0</v>
      </c>
      <c r="V96" s="67">
        <f t="shared" si="12"/>
      </c>
      <c r="W96" s="70"/>
      <c r="X96" s="70"/>
      <c r="Y96" s="70"/>
      <c r="Z96" s="70"/>
      <c r="AA96" s="70"/>
      <c r="AB96" s="70"/>
      <c r="AC96" s="70"/>
      <c r="AD96" s="70"/>
      <c r="AE96" s="70"/>
      <c r="AF96" s="70"/>
      <c r="AG96" s="70"/>
      <c r="AH96" s="70"/>
    </row>
    <row r="97" spans="1:34" ht="12.75">
      <c r="A97" s="125">
        <v>36</v>
      </c>
      <c r="B97" s="125">
        <f>TA!F44+TA!G44+TA!I44+TA!J44</f>
        <v>59</v>
      </c>
      <c r="C97" s="125">
        <f>TA!K44+TA!L44+TA!M44+TA!O44+TA!AI44+TA!AL44</f>
        <v>56</v>
      </c>
      <c r="D97" s="67" t="str">
        <f t="shared" si="7"/>
        <v>ЛОЖЬ</v>
      </c>
      <c r="E97" s="125">
        <f>TA!I44+TA!J44</f>
        <v>41</v>
      </c>
      <c r="F97" s="125">
        <f>TA!K44+TA!L44+TA!M44+TA!N44+TA!O44</f>
        <v>41</v>
      </c>
      <c r="G97" s="67">
        <f t="shared" si="8"/>
      </c>
      <c r="H97" s="125">
        <f>TA!S44+TA!T44</f>
        <v>16</v>
      </c>
      <c r="I97" s="125">
        <f>TA!U44+TA!V44+TA!X44+TA!Y44</f>
        <v>16</v>
      </c>
      <c r="J97" s="67">
        <f t="shared" si="9"/>
      </c>
      <c r="K97" s="125"/>
      <c r="L97" s="125"/>
      <c r="M97" s="67"/>
      <c r="N97" s="70">
        <v>0</v>
      </c>
      <c r="O97" s="70">
        <f>TA!Q44</f>
        <v>0</v>
      </c>
      <c r="P97" s="127">
        <f t="shared" si="13"/>
      </c>
      <c r="Q97" s="125">
        <f>TA!AI44</f>
        <v>35</v>
      </c>
      <c r="R97" s="125">
        <f>TA!Q44+TA!S44+TA!T44+TA!AB44+TA!AH44</f>
        <v>26</v>
      </c>
      <c r="S97" s="67" t="str">
        <f t="shared" si="11"/>
        <v>ЛОЖЬ</v>
      </c>
      <c r="T97" s="70">
        <f>TA!W44</f>
        <v>0</v>
      </c>
      <c r="U97" s="70">
        <f>TA!X44+TA!Y44</f>
        <v>0</v>
      </c>
      <c r="V97" s="67">
        <f t="shared" si="12"/>
      </c>
      <c r="W97" s="70"/>
      <c r="X97" s="70"/>
      <c r="Y97" s="70"/>
      <c r="Z97" s="70"/>
      <c r="AA97" s="70"/>
      <c r="AB97" s="70"/>
      <c r="AC97" s="70"/>
      <c r="AD97" s="70"/>
      <c r="AE97" s="70"/>
      <c r="AF97" s="70"/>
      <c r="AG97" s="70"/>
      <c r="AH97" s="70"/>
    </row>
    <row r="98" spans="1:34" ht="12.75">
      <c r="A98" s="125">
        <v>37</v>
      </c>
      <c r="B98" s="125">
        <f>TA!F45+TA!G45+TA!I45+TA!J45</f>
        <v>31</v>
      </c>
      <c r="C98" s="125">
        <f>TA!K45+TA!L45+TA!M45+TA!O45+TA!AI45+TA!AL45</f>
        <v>31</v>
      </c>
      <c r="D98" s="67">
        <f t="shared" si="7"/>
      </c>
      <c r="E98" s="125">
        <f>TA!I45+TA!J45</f>
        <v>26</v>
      </c>
      <c r="F98" s="125">
        <f>TA!K45+TA!L45+TA!M45+TA!N45+TA!O45</f>
        <v>26</v>
      </c>
      <c r="G98" s="67">
        <f t="shared" si="8"/>
      </c>
      <c r="H98" s="125">
        <f>TA!S45+TA!T45</f>
        <v>5</v>
      </c>
      <c r="I98" s="125">
        <f>TA!U45+TA!V45+TA!X45+TA!Y45</f>
        <v>5</v>
      </c>
      <c r="J98" s="67">
        <f t="shared" si="9"/>
      </c>
      <c r="K98" s="125"/>
      <c r="L98" s="125"/>
      <c r="M98" s="67"/>
      <c r="N98" s="70">
        <v>0</v>
      </c>
      <c r="O98" s="70">
        <f>TA!Q45</f>
        <v>0</v>
      </c>
      <c r="P98" s="127">
        <f t="shared" si="13"/>
      </c>
      <c r="Q98" s="125">
        <f>TA!AI45</f>
        <v>16</v>
      </c>
      <c r="R98" s="125">
        <f>TA!Q45+TA!S45+TA!T45+TA!AB45+TA!AH45</f>
        <v>7</v>
      </c>
      <c r="S98" s="67" t="str">
        <f t="shared" si="11"/>
        <v>ЛОЖЬ</v>
      </c>
      <c r="T98" s="70">
        <f>TA!W45</f>
        <v>0</v>
      </c>
      <c r="U98" s="70">
        <f>TA!X45+TA!Y45</f>
        <v>0</v>
      </c>
      <c r="V98" s="67">
        <f t="shared" si="12"/>
      </c>
      <c r="W98" s="70"/>
      <c r="X98" s="70"/>
      <c r="Y98" s="70"/>
      <c r="Z98" s="70"/>
      <c r="AA98" s="70"/>
      <c r="AB98" s="70"/>
      <c r="AC98" s="70"/>
      <c r="AD98" s="70"/>
      <c r="AE98" s="70"/>
      <c r="AF98" s="70"/>
      <c r="AG98" s="70"/>
      <c r="AH98" s="70"/>
    </row>
    <row r="99" spans="1:34" ht="12.75">
      <c r="A99" s="125">
        <v>38</v>
      </c>
      <c r="B99" s="125">
        <f>TA!F46+TA!G46+TA!I46+TA!J46</f>
        <v>8</v>
      </c>
      <c r="C99" s="125">
        <f>TA!K46+TA!L46+TA!M46+TA!O46+TA!AI46+TA!AL46</f>
        <v>8</v>
      </c>
      <c r="D99" s="67">
        <f t="shared" si="7"/>
      </c>
      <c r="E99" s="125">
        <f>TA!I46+TA!J46</f>
        <v>5</v>
      </c>
      <c r="F99" s="125">
        <f>TA!K46+TA!L46+TA!M46+TA!N46+TA!O46</f>
        <v>5</v>
      </c>
      <c r="G99" s="67">
        <f t="shared" si="8"/>
      </c>
      <c r="H99" s="125">
        <f>TA!S46+TA!T46</f>
        <v>4</v>
      </c>
      <c r="I99" s="125">
        <f>TA!U46+TA!V46+TA!X46+TA!Y46</f>
        <v>4</v>
      </c>
      <c r="J99" s="67">
        <f t="shared" si="9"/>
      </c>
      <c r="K99" s="125"/>
      <c r="L99" s="125"/>
      <c r="M99" s="67"/>
      <c r="N99" s="70">
        <v>0</v>
      </c>
      <c r="O99" s="70">
        <f>TA!Q46</f>
        <v>0</v>
      </c>
      <c r="P99" s="127">
        <f t="shared" si="13"/>
      </c>
      <c r="Q99" s="125">
        <f>TA!AI46</f>
        <v>6</v>
      </c>
      <c r="R99" s="125">
        <f>TA!Q46+TA!S46+TA!T46+TA!AB46+TA!AH46</f>
        <v>5</v>
      </c>
      <c r="S99" s="67" t="str">
        <f t="shared" si="11"/>
        <v>ЛОЖЬ</v>
      </c>
      <c r="T99" s="70">
        <f>TA!W46</f>
        <v>0</v>
      </c>
      <c r="U99" s="70">
        <f>TA!X46+TA!Y46</f>
        <v>0</v>
      </c>
      <c r="V99" s="67">
        <f t="shared" si="12"/>
      </c>
      <c r="W99" s="70"/>
      <c r="X99" s="70"/>
      <c r="Y99" s="70"/>
      <c r="Z99" s="70"/>
      <c r="AA99" s="70"/>
      <c r="AB99" s="70"/>
      <c r="AC99" s="70"/>
      <c r="AD99" s="70"/>
      <c r="AE99" s="70"/>
      <c r="AF99" s="70"/>
      <c r="AG99" s="70"/>
      <c r="AH99" s="70"/>
    </row>
    <row r="100" spans="1:34" ht="12.75">
      <c r="A100" s="125">
        <v>39</v>
      </c>
      <c r="B100" s="125">
        <f>TA!F47+TA!G47+TA!I47+TA!J47</f>
        <v>1848</v>
      </c>
      <c r="C100" s="125">
        <f>TA!K47+TA!L47+TA!M47+TA!O47+TA!AI47+TA!AL47</f>
        <v>1843</v>
      </c>
      <c r="D100" s="67" t="str">
        <f t="shared" si="7"/>
        <v>ЛОЖЬ</v>
      </c>
      <c r="E100" s="125">
        <f>TA!I47+TA!J47</f>
        <v>1596</v>
      </c>
      <c r="F100" s="125">
        <f>TA!K47+TA!L47+TA!M47+TA!N47+TA!O47</f>
        <v>1596</v>
      </c>
      <c r="G100" s="67">
        <f t="shared" si="8"/>
      </c>
      <c r="H100" s="125">
        <f>TA!S47+TA!T47</f>
        <v>1075</v>
      </c>
      <c r="I100" s="125">
        <f>TA!U47+TA!V47+TA!X47+TA!Y47</f>
        <v>1075</v>
      </c>
      <c r="J100" s="67">
        <f t="shared" si="9"/>
      </c>
      <c r="K100" s="125"/>
      <c r="L100" s="125"/>
      <c r="M100" s="67"/>
      <c r="N100" s="70">
        <v>0</v>
      </c>
      <c r="O100" s="70">
        <f>TA!Q47</f>
        <v>0</v>
      </c>
      <c r="P100" s="127">
        <f t="shared" si="13"/>
      </c>
      <c r="Q100" s="125">
        <f>TA!AI47</f>
        <v>1418</v>
      </c>
      <c r="R100" s="125">
        <f>TA!Q47+TA!S47+TA!T47+TA!AB47+TA!AH47</f>
        <v>1157</v>
      </c>
      <c r="S100" s="67" t="str">
        <f t="shared" si="11"/>
        <v>ЛОЖЬ</v>
      </c>
      <c r="T100" s="70">
        <f>TA!W47</f>
        <v>0</v>
      </c>
      <c r="U100" s="70">
        <f>TA!X47+TA!Y47</f>
        <v>0</v>
      </c>
      <c r="V100" s="67">
        <f t="shared" si="12"/>
      </c>
      <c r="W100" s="70"/>
      <c r="X100" s="70"/>
      <c r="Y100" s="70"/>
      <c r="Z100" s="70"/>
      <c r="AA100" s="70"/>
      <c r="AB100" s="70"/>
      <c r="AC100" s="70"/>
      <c r="AD100" s="70"/>
      <c r="AE100" s="70"/>
      <c r="AF100" s="70"/>
      <c r="AG100" s="70"/>
      <c r="AH100" s="70"/>
    </row>
    <row r="101" spans="1:34" ht="12.75">
      <c r="A101" s="125">
        <v>40</v>
      </c>
      <c r="B101" s="125">
        <f>TA!F48+TA!G48+TA!I48+TA!J48</f>
        <v>1596</v>
      </c>
      <c r="C101" s="125">
        <f>TA!K48+TA!L48+TA!M48+TA!O48+TA!AI48+TA!AL48</f>
        <v>1593</v>
      </c>
      <c r="D101" s="67" t="str">
        <f t="shared" si="7"/>
        <v>ЛОЖЬ</v>
      </c>
      <c r="E101" s="125">
        <f>TA!I48+TA!J48</f>
        <v>1371</v>
      </c>
      <c r="F101" s="125">
        <f>TA!K48+TA!L48+TA!M48+TA!N48+TA!O48</f>
        <v>1371</v>
      </c>
      <c r="G101" s="67">
        <f t="shared" si="8"/>
      </c>
      <c r="H101" s="125">
        <f>TA!S48+TA!T48</f>
        <v>932</v>
      </c>
      <c r="I101" s="125">
        <f>TA!U48+TA!V48+TA!X48+TA!Y48</f>
        <v>932</v>
      </c>
      <c r="J101" s="67">
        <f t="shared" si="9"/>
      </c>
      <c r="K101" s="125"/>
      <c r="L101" s="125"/>
      <c r="M101" s="67"/>
      <c r="N101" s="70">
        <v>0</v>
      </c>
      <c r="O101" s="70">
        <f>TA!Q48</f>
        <v>0</v>
      </c>
      <c r="P101" s="127">
        <f t="shared" si="13"/>
      </c>
      <c r="Q101" s="125">
        <f>TA!AI48</f>
        <v>1245</v>
      </c>
      <c r="R101" s="125">
        <f>TA!Q48+TA!S48+TA!T48+TA!AB48+TA!AH48</f>
        <v>1001</v>
      </c>
      <c r="S101" s="67" t="str">
        <f t="shared" si="11"/>
        <v>ЛОЖЬ</v>
      </c>
      <c r="T101" s="70">
        <f>TA!W48</f>
        <v>0</v>
      </c>
      <c r="U101" s="70">
        <f>TA!X48+TA!Y48</f>
        <v>0</v>
      </c>
      <c r="V101" s="67">
        <f t="shared" si="12"/>
      </c>
      <c r="W101" s="70"/>
      <c r="X101" s="70"/>
      <c r="Y101" s="70"/>
      <c r="Z101" s="70"/>
      <c r="AA101" s="70"/>
      <c r="AB101" s="70"/>
      <c r="AC101" s="70"/>
      <c r="AD101" s="70"/>
      <c r="AE101" s="70"/>
      <c r="AF101" s="70"/>
      <c r="AG101" s="70"/>
      <c r="AH101" s="70"/>
    </row>
    <row r="102" spans="1:34" ht="12.75">
      <c r="A102" s="125">
        <v>41</v>
      </c>
      <c r="B102" s="125">
        <f>TA!F49+TA!G49+TA!I49+TA!J49</f>
        <v>78</v>
      </c>
      <c r="C102" s="125">
        <f>TA!K49+TA!L49+TA!M49+TA!O49+TA!AI49+TA!AL49</f>
        <v>73</v>
      </c>
      <c r="D102" s="67" t="str">
        <f t="shared" si="7"/>
        <v>ЛОЖЬ</v>
      </c>
      <c r="E102" s="125">
        <f>TA!I49+TA!J49</f>
        <v>66</v>
      </c>
      <c r="F102" s="125">
        <f>TA!K49+TA!L49+TA!M49+TA!N49+TA!O49</f>
        <v>66</v>
      </c>
      <c r="G102" s="67">
        <f t="shared" si="8"/>
      </c>
      <c r="H102" s="125">
        <f>TA!S49+TA!T49</f>
        <v>23</v>
      </c>
      <c r="I102" s="125">
        <f>TA!U49+TA!V49+TA!X49+TA!Y49</f>
        <v>23</v>
      </c>
      <c r="J102" s="67">
        <f t="shared" si="9"/>
      </c>
      <c r="K102" s="125"/>
      <c r="L102" s="125"/>
      <c r="M102" s="67"/>
      <c r="N102" s="70">
        <v>0</v>
      </c>
      <c r="O102" s="70">
        <f>TA!Q49</f>
        <v>0</v>
      </c>
      <c r="P102" s="127">
        <f t="shared" si="13"/>
      </c>
      <c r="Q102" s="125">
        <f>TA!AI49</f>
        <v>55</v>
      </c>
      <c r="R102" s="125">
        <f>TA!Q49+TA!S49+TA!T49+TA!AB49+TA!AH49</f>
        <v>33</v>
      </c>
      <c r="S102" s="67" t="str">
        <f t="shared" si="11"/>
        <v>ЛОЖЬ</v>
      </c>
      <c r="T102" s="70">
        <f>TA!W49</f>
        <v>0</v>
      </c>
      <c r="U102" s="70">
        <f>TA!X49+TA!Y49</f>
        <v>0</v>
      </c>
      <c r="V102" s="67">
        <f t="shared" si="12"/>
      </c>
      <c r="W102" s="70"/>
      <c r="X102" s="70"/>
      <c r="Y102" s="70"/>
      <c r="Z102" s="70"/>
      <c r="AA102" s="70"/>
      <c r="AB102" s="70"/>
      <c r="AC102" s="70"/>
      <c r="AD102" s="70"/>
      <c r="AE102" s="70"/>
      <c r="AF102" s="70"/>
      <c r="AG102" s="70"/>
      <c r="AH102" s="70"/>
    </row>
    <row r="103" spans="1:34" ht="12.75">
      <c r="A103" s="125">
        <v>42</v>
      </c>
      <c r="B103" s="125">
        <f>TA!F50+TA!G50+TA!I50+TA!J50</f>
        <v>0</v>
      </c>
      <c r="C103" s="125">
        <f>TA!K50+TA!L50+TA!M50+TA!O50+TA!AI50+TA!AL50</f>
        <v>0</v>
      </c>
      <c r="D103" s="67">
        <f t="shared" si="7"/>
      </c>
      <c r="E103" s="125">
        <f>TA!I50+TA!J50</f>
        <v>0</v>
      </c>
      <c r="F103" s="125">
        <f>TA!K50+TA!L50+TA!M50+TA!N50+TA!O50</f>
        <v>0</v>
      </c>
      <c r="G103" s="67">
        <f t="shared" si="8"/>
      </c>
      <c r="H103" s="125">
        <f>TA!S50+TA!T50</f>
        <v>0</v>
      </c>
      <c r="I103" s="125">
        <f>TA!U50+TA!V50+TA!X50+TA!Y50</f>
        <v>0</v>
      </c>
      <c r="J103" s="67">
        <f t="shared" si="9"/>
      </c>
      <c r="K103" s="125"/>
      <c r="L103" s="125"/>
      <c r="M103" s="67"/>
      <c r="N103" s="70">
        <v>0</v>
      </c>
      <c r="O103" s="70">
        <f>TA!Q50</f>
        <v>0</v>
      </c>
      <c r="P103" s="127">
        <f t="shared" si="13"/>
      </c>
      <c r="Q103" s="125">
        <f>TA!AI50</f>
        <v>0</v>
      </c>
      <c r="R103" s="125">
        <f>TA!Q50+TA!S50+TA!T50+TA!AB50+TA!AH50</f>
        <v>0</v>
      </c>
      <c r="S103" s="67">
        <f t="shared" si="11"/>
      </c>
      <c r="T103" s="70">
        <f>TA!W50</f>
        <v>0</v>
      </c>
      <c r="U103" s="70">
        <f>TA!X50+TA!Y50</f>
        <v>0</v>
      </c>
      <c r="V103" s="67">
        <f t="shared" si="12"/>
      </c>
      <c r="W103" s="70"/>
      <c r="X103" s="70"/>
      <c r="Y103" s="70"/>
      <c r="Z103" s="70"/>
      <c r="AA103" s="70"/>
      <c r="AB103" s="70"/>
      <c r="AC103" s="70"/>
      <c r="AD103" s="70"/>
      <c r="AE103" s="70"/>
      <c r="AF103" s="70"/>
      <c r="AG103" s="70"/>
      <c r="AH103" s="70"/>
    </row>
    <row r="104" spans="1:34" ht="12.75">
      <c r="A104" s="125">
        <v>43</v>
      </c>
      <c r="B104" s="125">
        <f>TA!F51+TA!G51+TA!I51+TA!J51</f>
        <v>145</v>
      </c>
      <c r="C104" s="125">
        <f>TA!K51+TA!L51+TA!M51+TA!O51+TA!AI51+TA!AL51</f>
        <v>140</v>
      </c>
      <c r="D104" s="67" t="str">
        <f t="shared" si="7"/>
        <v>ЛОЖЬ</v>
      </c>
      <c r="E104" s="125">
        <f>TA!I51+TA!J51</f>
        <v>121</v>
      </c>
      <c r="F104" s="125">
        <f>TA!K51+TA!L51+TA!M51+TA!N51+TA!O51</f>
        <v>121</v>
      </c>
      <c r="G104" s="67">
        <f t="shared" si="8"/>
      </c>
      <c r="H104" s="125">
        <f>TA!S51+TA!T51</f>
        <v>88</v>
      </c>
      <c r="I104" s="125">
        <f>TA!U51+TA!V51+TA!X51+TA!Y51</f>
        <v>88</v>
      </c>
      <c r="J104" s="67">
        <f t="shared" si="9"/>
      </c>
      <c r="K104" s="125"/>
      <c r="L104" s="125"/>
      <c r="M104" s="67"/>
      <c r="N104" s="70">
        <v>0</v>
      </c>
      <c r="O104" s="70">
        <f>TA!Q51</f>
        <v>0</v>
      </c>
      <c r="P104" s="127">
        <f t="shared" si="13"/>
      </c>
      <c r="Q104" s="125">
        <f>TA!AI51</f>
        <v>107</v>
      </c>
      <c r="R104" s="125">
        <f>TA!Q51+TA!S51+TA!T51+TA!AB51+TA!AH51</f>
        <v>102</v>
      </c>
      <c r="S104" s="67" t="str">
        <f t="shared" si="11"/>
        <v>ЛОЖЬ</v>
      </c>
      <c r="T104" s="70">
        <f>TA!W51</f>
        <v>0</v>
      </c>
      <c r="U104" s="70">
        <f>TA!X51+TA!Y51</f>
        <v>0</v>
      </c>
      <c r="V104" s="67">
        <f t="shared" si="12"/>
      </c>
      <c r="W104" s="70"/>
      <c r="X104" s="70"/>
      <c r="Y104" s="70"/>
      <c r="Z104" s="70"/>
      <c r="AA104" s="70"/>
      <c r="AB104" s="70"/>
      <c r="AC104" s="70"/>
      <c r="AD104" s="70"/>
      <c r="AE104" s="70"/>
      <c r="AF104" s="70"/>
      <c r="AG104" s="70"/>
      <c r="AH104" s="70"/>
    </row>
    <row r="105" spans="1:34" ht="12.75">
      <c r="A105" s="125">
        <v>44</v>
      </c>
      <c r="B105" s="125">
        <f>TA!F52+TA!G52+TA!I52+TA!J52</f>
        <v>369</v>
      </c>
      <c r="C105" s="125">
        <f>TA!K52+TA!L52+TA!M52+TA!O52+TA!AI52+TA!AL52</f>
        <v>365</v>
      </c>
      <c r="D105" s="67" t="str">
        <f t="shared" si="7"/>
        <v>ЛОЖЬ</v>
      </c>
      <c r="E105" s="125">
        <f>TA!I52+TA!J52</f>
        <v>301</v>
      </c>
      <c r="F105" s="125">
        <f>TA!K52+TA!L52+TA!M52+TA!N52+TA!O52</f>
        <v>301</v>
      </c>
      <c r="G105" s="67">
        <f t="shared" si="8"/>
      </c>
      <c r="H105" s="125">
        <f>TA!S52+TA!T52</f>
        <v>173</v>
      </c>
      <c r="I105" s="125">
        <f>TA!U52+TA!V52+TA!X52+TA!Y52</f>
        <v>173</v>
      </c>
      <c r="J105" s="67">
        <f t="shared" si="9"/>
      </c>
      <c r="K105" s="125"/>
      <c r="L105" s="125"/>
      <c r="M105" s="67"/>
      <c r="N105" s="70">
        <v>0</v>
      </c>
      <c r="O105" s="70">
        <f>TA!Q52</f>
        <v>0</v>
      </c>
      <c r="P105" s="127">
        <f t="shared" si="13"/>
      </c>
      <c r="Q105" s="125">
        <f>TA!AI52</f>
        <v>258</v>
      </c>
      <c r="R105" s="125">
        <f>TA!Q52+TA!S52+TA!T52+TA!AB52+TA!AH52</f>
        <v>229</v>
      </c>
      <c r="S105" s="67" t="str">
        <f t="shared" si="11"/>
        <v>ЛОЖЬ</v>
      </c>
      <c r="T105" s="70">
        <f>TA!W52</f>
        <v>0</v>
      </c>
      <c r="U105" s="70">
        <f>TA!X52+TA!Y52</f>
        <v>0</v>
      </c>
      <c r="V105" s="67">
        <f t="shared" si="12"/>
      </c>
      <c r="W105" s="70"/>
      <c r="X105" s="70"/>
      <c r="Y105" s="70"/>
      <c r="Z105" s="70"/>
      <c r="AA105" s="70"/>
      <c r="AB105" s="70"/>
      <c r="AC105" s="70"/>
      <c r="AD105" s="70"/>
      <c r="AE105" s="70"/>
      <c r="AF105" s="70"/>
      <c r="AG105" s="70"/>
      <c r="AH105" s="70"/>
    </row>
    <row r="106" spans="1:34" ht="12.75">
      <c r="A106" s="125">
        <v>45</v>
      </c>
      <c r="B106" s="125">
        <f>TA!F53+TA!G53+TA!I53+TA!J53</f>
        <v>78</v>
      </c>
      <c r="C106" s="125">
        <f>TA!K53+TA!L53+TA!M53+TA!O53+TA!AI53+TA!AL53</f>
        <v>78</v>
      </c>
      <c r="D106" s="67">
        <f t="shared" si="7"/>
      </c>
      <c r="E106" s="125">
        <f>TA!I53+TA!J53</f>
        <v>69</v>
      </c>
      <c r="F106" s="125">
        <f>TA!K53+TA!L53+TA!M53+TA!N53+TA!O53</f>
        <v>69</v>
      </c>
      <c r="G106" s="67">
        <f t="shared" si="8"/>
      </c>
      <c r="H106" s="125">
        <f>TA!S53+TA!T53</f>
        <v>30</v>
      </c>
      <c r="I106" s="125">
        <f>TA!U53+TA!V53+TA!X53+TA!Y53</f>
        <v>30</v>
      </c>
      <c r="J106" s="67">
        <f t="shared" si="9"/>
      </c>
      <c r="K106" s="125"/>
      <c r="L106" s="125"/>
      <c r="M106" s="67"/>
      <c r="N106" s="70">
        <v>0</v>
      </c>
      <c r="O106" s="70">
        <f>TA!Q53</f>
        <v>0</v>
      </c>
      <c r="P106" s="127">
        <f t="shared" si="13"/>
      </c>
      <c r="Q106" s="125">
        <f>TA!AI53</f>
        <v>47</v>
      </c>
      <c r="R106" s="125">
        <f>TA!Q53+TA!S53+TA!T53+TA!AB53+TA!AH53</f>
        <v>43</v>
      </c>
      <c r="S106" s="67" t="str">
        <f t="shared" si="11"/>
        <v>ЛОЖЬ</v>
      </c>
      <c r="T106" s="70">
        <f>TA!W53</f>
        <v>0</v>
      </c>
      <c r="U106" s="70">
        <f>TA!X53+TA!Y53</f>
        <v>0</v>
      </c>
      <c r="V106" s="67">
        <f t="shared" si="12"/>
      </c>
      <c r="W106" s="70"/>
      <c r="X106" s="70"/>
      <c r="Y106" s="70"/>
      <c r="Z106" s="70"/>
      <c r="AA106" s="70"/>
      <c r="AB106" s="70"/>
      <c r="AC106" s="70"/>
      <c r="AD106" s="70"/>
      <c r="AE106" s="70"/>
      <c r="AF106" s="70"/>
      <c r="AG106" s="70"/>
      <c r="AH106" s="70"/>
    </row>
    <row r="107" spans="1:34" ht="12.75">
      <c r="A107" s="125">
        <v>46</v>
      </c>
      <c r="B107" s="125">
        <f>TA!F54+TA!G54+TA!I54+TA!J54</f>
        <v>8</v>
      </c>
      <c r="C107" s="125">
        <f>TA!K54+TA!L54+TA!M54+TA!O54+TA!AI54+TA!AL54</f>
        <v>8</v>
      </c>
      <c r="D107" s="67">
        <f t="shared" si="7"/>
      </c>
      <c r="E107" s="125">
        <f>TA!I54+TA!J54</f>
        <v>6</v>
      </c>
      <c r="F107" s="125">
        <f>TA!K54+TA!L54+TA!M54+TA!N54+TA!O54</f>
        <v>6</v>
      </c>
      <c r="G107" s="67">
        <f t="shared" si="8"/>
      </c>
      <c r="H107" s="125">
        <f>TA!S54+TA!T54</f>
        <v>5</v>
      </c>
      <c r="I107" s="125">
        <f>TA!U54+TA!V54+TA!X54+TA!Y54</f>
        <v>5</v>
      </c>
      <c r="J107" s="67">
        <f t="shared" si="9"/>
      </c>
      <c r="K107" s="125"/>
      <c r="L107" s="125"/>
      <c r="M107" s="67"/>
      <c r="N107" s="70">
        <v>0</v>
      </c>
      <c r="O107" s="70">
        <f>TA!Q54</f>
        <v>0</v>
      </c>
      <c r="P107" s="127">
        <f t="shared" si="13"/>
      </c>
      <c r="Q107" s="125">
        <f>TA!AI54</f>
        <v>8</v>
      </c>
      <c r="R107" s="125">
        <f>TA!Q54+TA!S54+TA!T54+TA!AB54+TA!AH54</f>
        <v>6</v>
      </c>
      <c r="S107" s="67" t="str">
        <f t="shared" si="11"/>
        <v>ЛОЖЬ</v>
      </c>
      <c r="T107" s="70">
        <f>TA!W54</f>
        <v>0</v>
      </c>
      <c r="U107" s="70">
        <f>TA!X54+TA!Y54</f>
        <v>0</v>
      </c>
      <c r="V107" s="67">
        <f t="shared" si="12"/>
      </c>
      <c r="W107" s="70"/>
      <c r="X107" s="70"/>
      <c r="Y107" s="70"/>
      <c r="Z107" s="70"/>
      <c r="AA107" s="70"/>
      <c r="AB107" s="70"/>
      <c r="AC107" s="70"/>
      <c r="AD107" s="70"/>
      <c r="AE107" s="70"/>
      <c r="AF107" s="70"/>
      <c r="AG107" s="70"/>
      <c r="AH107" s="70"/>
    </row>
    <row r="108" spans="1:34" ht="12.75">
      <c r="A108" s="125">
        <v>47</v>
      </c>
      <c r="B108" s="125">
        <f>TA!F55+TA!G55+TA!I55+TA!J55</f>
        <v>1</v>
      </c>
      <c r="C108" s="125">
        <f>TA!K55+TA!L55+TA!M55+TA!O55+TA!AI55+TA!AL55</f>
        <v>1</v>
      </c>
      <c r="D108" s="67">
        <f t="shared" si="7"/>
      </c>
      <c r="E108" s="125">
        <f>TA!I55+TA!J55</f>
        <v>1</v>
      </c>
      <c r="F108" s="125">
        <f>TA!K55+TA!L55+TA!M55+TA!N55+TA!O55</f>
        <v>1</v>
      </c>
      <c r="G108" s="67">
        <f t="shared" si="8"/>
      </c>
      <c r="H108" s="125">
        <f>TA!S55+TA!T55</f>
        <v>1</v>
      </c>
      <c r="I108" s="125">
        <f>TA!U55+TA!V55+TA!X55+TA!Y55</f>
        <v>1</v>
      </c>
      <c r="J108" s="67">
        <f t="shared" si="9"/>
      </c>
      <c r="K108" s="125"/>
      <c r="L108" s="125"/>
      <c r="M108" s="67"/>
      <c r="N108" s="70">
        <v>0</v>
      </c>
      <c r="O108" s="70">
        <f>TA!Q55</f>
        <v>0</v>
      </c>
      <c r="P108" s="127">
        <f t="shared" si="13"/>
      </c>
      <c r="Q108" s="125">
        <f>TA!AI55</f>
        <v>1</v>
      </c>
      <c r="R108" s="125">
        <f>TA!Q55+TA!S55+TA!T55+TA!AB55+TA!AH55</f>
        <v>1</v>
      </c>
      <c r="S108" s="67">
        <f t="shared" si="11"/>
      </c>
      <c r="T108" s="70">
        <f>TA!W55</f>
        <v>0</v>
      </c>
      <c r="U108" s="70">
        <f>TA!X55+TA!Y55</f>
        <v>0</v>
      </c>
      <c r="V108" s="67">
        <f t="shared" si="12"/>
      </c>
      <c r="W108" s="70"/>
      <c r="X108" s="70"/>
      <c r="Y108" s="70"/>
      <c r="Z108" s="70"/>
      <c r="AA108" s="70"/>
      <c r="AB108" s="70"/>
      <c r="AC108" s="70"/>
      <c r="AD108" s="70"/>
      <c r="AE108" s="70"/>
      <c r="AF108" s="70"/>
      <c r="AG108" s="70"/>
      <c r="AH108" s="70"/>
    </row>
    <row r="109" spans="1:34" ht="12.75">
      <c r="A109" s="125">
        <v>48</v>
      </c>
      <c r="B109" s="125">
        <f>TA!F56+TA!G56+TA!I56+TA!J56</f>
        <v>58</v>
      </c>
      <c r="C109" s="125">
        <f>TA!K56+TA!L56+TA!M56+TA!O56+TA!AI56+TA!AL56</f>
        <v>58</v>
      </c>
      <c r="D109" s="67">
        <f t="shared" si="7"/>
      </c>
      <c r="E109" s="125">
        <f>TA!I56+TA!J56</f>
        <v>49</v>
      </c>
      <c r="F109" s="125">
        <f>TA!K56+TA!L56+TA!M56+TA!N56+TA!O56</f>
        <v>49</v>
      </c>
      <c r="G109" s="67">
        <f t="shared" si="8"/>
      </c>
      <c r="H109" s="125">
        <f>TA!S56+TA!T56</f>
        <v>16</v>
      </c>
      <c r="I109" s="125">
        <f>TA!U56+TA!V56+TA!X56+TA!Y56</f>
        <v>16</v>
      </c>
      <c r="J109" s="67">
        <f t="shared" si="9"/>
      </c>
      <c r="K109" s="125"/>
      <c r="L109" s="125"/>
      <c r="M109" s="67"/>
      <c r="N109" s="70">
        <v>0</v>
      </c>
      <c r="O109" s="70">
        <f>TA!Q56</f>
        <v>0</v>
      </c>
      <c r="P109" s="127">
        <f t="shared" si="13"/>
      </c>
      <c r="Q109" s="125">
        <f>TA!AI56</f>
        <v>42</v>
      </c>
      <c r="R109" s="125">
        <f>TA!Q56+TA!S56+TA!T56+TA!AB56+TA!AH56</f>
        <v>30</v>
      </c>
      <c r="S109" s="67" t="str">
        <f t="shared" si="11"/>
        <v>ЛОЖЬ</v>
      </c>
      <c r="T109" s="70">
        <f>TA!W56</f>
        <v>0</v>
      </c>
      <c r="U109" s="70">
        <f>TA!X56+TA!Y56</f>
        <v>0</v>
      </c>
      <c r="V109" s="67">
        <f t="shared" si="12"/>
      </c>
      <c r="W109" s="70"/>
      <c r="X109" s="70"/>
      <c r="Y109" s="70"/>
      <c r="Z109" s="70"/>
      <c r="AA109" s="70"/>
      <c r="AB109" s="70"/>
      <c r="AC109" s="70"/>
      <c r="AD109" s="70"/>
      <c r="AE109" s="70"/>
      <c r="AF109" s="70"/>
      <c r="AG109" s="70"/>
      <c r="AH109" s="70"/>
    </row>
    <row r="110" spans="1:34" ht="12.75">
      <c r="A110" s="125">
        <v>49</v>
      </c>
      <c r="B110" s="125">
        <f>TA!F57+TA!G57+TA!I57+TA!J57</f>
        <v>10</v>
      </c>
      <c r="C110" s="125">
        <f>TA!K57+TA!L57+TA!M57+TA!O57+TA!AI57+TA!AL57</f>
        <v>10</v>
      </c>
      <c r="D110" s="67">
        <f t="shared" si="7"/>
      </c>
      <c r="E110" s="125">
        <f>TA!I57+TA!J57</f>
        <v>8</v>
      </c>
      <c r="F110" s="125">
        <f>TA!K57+TA!L57+TA!M57+TA!N57+TA!O57</f>
        <v>8</v>
      </c>
      <c r="G110" s="67">
        <f t="shared" si="8"/>
      </c>
      <c r="H110" s="125">
        <f>TA!S57+TA!T57</f>
        <v>9</v>
      </c>
      <c r="I110" s="125">
        <f>TA!U57+TA!V57+TA!X57+TA!Y57</f>
        <v>9</v>
      </c>
      <c r="J110" s="67">
        <f t="shared" si="9"/>
      </c>
      <c r="K110" s="125"/>
      <c r="L110" s="125"/>
      <c r="M110" s="67"/>
      <c r="N110" s="70">
        <v>0</v>
      </c>
      <c r="O110" s="70">
        <f>TA!Q57</f>
        <v>0</v>
      </c>
      <c r="P110" s="127">
        <f t="shared" si="13"/>
      </c>
      <c r="Q110" s="125">
        <f>TA!AI57</f>
        <v>10</v>
      </c>
      <c r="R110" s="125">
        <f>TA!Q57+TA!S57+TA!T57+TA!AB57+TA!AH57</f>
        <v>9</v>
      </c>
      <c r="S110" s="67" t="str">
        <f t="shared" si="11"/>
        <v>ЛОЖЬ</v>
      </c>
      <c r="T110" s="70">
        <f>TA!W57</f>
        <v>0</v>
      </c>
      <c r="U110" s="70">
        <f>TA!X57+TA!Y57</f>
        <v>0</v>
      </c>
      <c r="V110" s="67">
        <f t="shared" si="12"/>
      </c>
      <c r="W110" s="70"/>
      <c r="X110" s="70"/>
      <c r="Y110" s="70"/>
      <c r="Z110" s="70"/>
      <c r="AA110" s="70"/>
      <c r="AB110" s="70"/>
      <c r="AC110" s="70"/>
      <c r="AD110" s="70"/>
      <c r="AE110" s="70"/>
      <c r="AF110" s="70"/>
      <c r="AG110" s="70"/>
      <c r="AH110" s="70"/>
    </row>
    <row r="111" spans="1:34" ht="12.75">
      <c r="A111" s="125">
        <v>50</v>
      </c>
      <c r="B111" s="125">
        <f>TA!F58+TA!G58+TA!I58+TA!J58</f>
        <v>4</v>
      </c>
      <c r="C111" s="125">
        <f>TA!K58+TA!L58+TA!M58+TA!O58+TA!AI58+TA!AL58</f>
        <v>4</v>
      </c>
      <c r="D111" s="67">
        <f t="shared" si="7"/>
      </c>
      <c r="E111" s="125">
        <f>TA!I58+TA!J58</f>
        <v>2</v>
      </c>
      <c r="F111" s="125">
        <f>TA!K58+TA!L58+TA!M58+TA!N58+TA!O58</f>
        <v>2</v>
      </c>
      <c r="G111" s="67">
        <f t="shared" si="8"/>
      </c>
      <c r="H111" s="125">
        <f>TA!S58+TA!T58</f>
        <v>0</v>
      </c>
      <c r="I111" s="125">
        <f>TA!U58+TA!V58+TA!X58+TA!Y58</f>
        <v>0</v>
      </c>
      <c r="J111" s="67">
        <f t="shared" si="9"/>
      </c>
      <c r="K111" s="125"/>
      <c r="L111" s="125"/>
      <c r="M111" s="67"/>
      <c r="N111" s="70">
        <v>0</v>
      </c>
      <c r="O111" s="70">
        <f>TA!Q58</f>
        <v>0</v>
      </c>
      <c r="P111" s="127">
        <f t="shared" si="13"/>
      </c>
      <c r="Q111" s="125">
        <f>TA!AI58</f>
        <v>4</v>
      </c>
      <c r="R111" s="125">
        <f>TA!Q58+TA!S58+TA!T58+TA!AB58+TA!AH58</f>
        <v>2</v>
      </c>
      <c r="S111" s="67" t="str">
        <f t="shared" si="11"/>
        <v>ЛОЖЬ</v>
      </c>
      <c r="T111" s="70">
        <f>TA!W58</f>
        <v>0</v>
      </c>
      <c r="U111" s="70">
        <f>TA!X58+TA!Y58</f>
        <v>0</v>
      </c>
      <c r="V111" s="67">
        <f t="shared" si="12"/>
      </c>
      <c r="W111" s="70"/>
      <c r="X111" s="70"/>
      <c r="Y111" s="70"/>
      <c r="Z111" s="70"/>
      <c r="AA111" s="70"/>
      <c r="AB111" s="70"/>
      <c r="AC111" s="70"/>
      <c r="AD111" s="70"/>
      <c r="AE111" s="70"/>
      <c r="AF111" s="70"/>
      <c r="AG111" s="70"/>
      <c r="AH111" s="70"/>
    </row>
    <row r="112" spans="1:34" ht="12.75">
      <c r="A112" s="125">
        <v>51</v>
      </c>
      <c r="B112" s="125">
        <f>TA!F59+TA!G59+TA!I59+TA!J59</f>
        <v>0</v>
      </c>
      <c r="C112" s="125">
        <f>TA!K59+TA!L59+TA!M59+TA!O59+TA!AI59+TA!AL59</f>
        <v>0</v>
      </c>
      <c r="D112" s="67">
        <f t="shared" si="7"/>
      </c>
      <c r="E112" s="125">
        <f>TA!I59+TA!J59</f>
        <v>0</v>
      </c>
      <c r="F112" s="125">
        <f>TA!K59+TA!L59+TA!M59+TA!N59+TA!O59</f>
        <v>0</v>
      </c>
      <c r="G112" s="67">
        <f t="shared" si="8"/>
      </c>
      <c r="H112" s="125">
        <f>TA!S59+TA!T59</f>
        <v>0</v>
      </c>
      <c r="I112" s="125">
        <f>TA!U59+TA!V59+TA!X59+TA!Y59</f>
        <v>0</v>
      </c>
      <c r="J112" s="67">
        <f t="shared" si="9"/>
      </c>
      <c r="K112" s="125"/>
      <c r="L112" s="125"/>
      <c r="M112" s="67"/>
      <c r="N112" s="70">
        <v>0</v>
      </c>
      <c r="O112" s="70">
        <f>TA!Q59</f>
        <v>0</v>
      </c>
      <c r="P112" s="127">
        <f t="shared" si="13"/>
      </c>
      <c r="Q112" s="125">
        <f>TA!AI59</f>
        <v>0</v>
      </c>
      <c r="R112" s="125">
        <f>TA!Q59+TA!S59+TA!T59+TA!AB59+TA!AH59</f>
        <v>0</v>
      </c>
      <c r="S112" s="67">
        <f t="shared" si="11"/>
      </c>
      <c r="T112" s="70">
        <f>TA!W59</f>
        <v>0</v>
      </c>
      <c r="U112" s="70">
        <f>TA!X59+TA!Y59</f>
        <v>0</v>
      </c>
      <c r="V112" s="67">
        <f t="shared" si="12"/>
      </c>
      <c r="W112" s="70"/>
      <c r="X112" s="70"/>
      <c r="Y112" s="70"/>
      <c r="Z112" s="70"/>
      <c r="AA112" s="70"/>
      <c r="AB112" s="70"/>
      <c r="AC112" s="70"/>
      <c r="AD112" s="70"/>
      <c r="AE112" s="70"/>
      <c r="AF112" s="70"/>
      <c r="AG112" s="70"/>
      <c r="AH112" s="70"/>
    </row>
    <row r="113" spans="1:34" ht="12.75">
      <c r="A113" s="125">
        <v>52</v>
      </c>
      <c r="B113" s="125">
        <f>TA!F60+TA!G60+TA!I60+TA!J60</f>
        <v>182</v>
      </c>
      <c r="C113" s="125">
        <f>TA!K60+TA!L60+TA!M60+TA!O60+TA!AI60+TA!AL60</f>
        <v>180</v>
      </c>
      <c r="D113" s="67" t="str">
        <f t="shared" si="7"/>
        <v>ЛОЖЬ</v>
      </c>
      <c r="E113" s="125">
        <f>TA!I60+TA!J60</f>
        <v>142</v>
      </c>
      <c r="F113" s="125">
        <f>TA!K60+TA!L60+TA!M60+TA!N60+TA!O60</f>
        <v>142</v>
      </c>
      <c r="G113" s="67">
        <f t="shared" si="8"/>
      </c>
      <c r="H113" s="125">
        <f>TA!S60+TA!T60</f>
        <v>101</v>
      </c>
      <c r="I113" s="125">
        <f>TA!U60+TA!V60+TA!X60+TA!Y60</f>
        <v>101</v>
      </c>
      <c r="J113" s="67">
        <f t="shared" si="9"/>
      </c>
      <c r="K113" s="125"/>
      <c r="L113" s="125"/>
      <c r="M113" s="67"/>
      <c r="N113" s="70">
        <v>0</v>
      </c>
      <c r="O113" s="70">
        <f>TA!Q60</f>
        <v>0</v>
      </c>
      <c r="P113" s="127">
        <f t="shared" si="13"/>
      </c>
      <c r="Q113" s="125">
        <f>TA!AI60</f>
        <v>131</v>
      </c>
      <c r="R113" s="125">
        <f>TA!Q60+TA!S60+TA!T60+TA!AB60+TA!AH60</f>
        <v>123</v>
      </c>
      <c r="S113" s="67" t="str">
        <f t="shared" si="11"/>
        <v>ЛОЖЬ</v>
      </c>
      <c r="T113" s="70">
        <f>TA!W60</f>
        <v>0</v>
      </c>
      <c r="U113" s="70">
        <f>TA!X60+TA!Y60</f>
        <v>0</v>
      </c>
      <c r="V113" s="67">
        <f t="shared" si="12"/>
      </c>
      <c r="W113" s="70"/>
      <c r="X113" s="70"/>
      <c r="Y113" s="70"/>
      <c r="Z113" s="70"/>
      <c r="AA113" s="70"/>
      <c r="AB113" s="70"/>
      <c r="AC113" s="70"/>
      <c r="AD113" s="70"/>
      <c r="AE113" s="70"/>
      <c r="AF113" s="70"/>
      <c r="AG113" s="70"/>
      <c r="AH113" s="70"/>
    </row>
    <row r="114" spans="1:34" ht="12.75">
      <c r="A114" s="125">
        <v>53</v>
      </c>
      <c r="B114" s="125">
        <f>TA!F61+TA!G61+TA!I61+TA!J61</f>
        <v>901</v>
      </c>
      <c r="C114" s="125">
        <f>TA!K61+TA!L61+TA!M61+TA!O61+TA!AI61+TA!AL61</f>
        <v>890</v>
      </c>
      <c r="D114" s="67" t="str">
        <f t="shared" si="7"/>
        <v>ЛОЖЬ</v>
      </c>
      <c r="E114" s="125">
        <f>TA!I61+TA!J61</f>
        <v>840</v>
      </c>
      <c r="F114" s="125">
        <f>TA!K61+TA!L61+TA!M61+TA!N61+TA!O61</f>
        <v>840</v>
      </c>
      <c r="G114" s="67">
        <f t="shared" si="8"/>
      </c>
      <c r="H114" s="125">
        <f>TA!S61+TA!T61</f>
        <v>539</v>
      </c>
      <c r="I114" s="125">
        <f>TA!U61+TA!V61+TA!X61+TA!Y61</f>
        <v>539</v>
      </c>
      <c r="J114" s="67">
        <f t="shared" si="9"/>
      </c>
      <c r="K114" s="125"/>
      <c r="L114" s="125"/>
      <c r="M114" s="67"/>
      <c r="N114" s="70">
        <v>0</v>
      </c>
      <c r="O114" s="70">
        <f>TA!Q61</f>
        <v>0</v>
      </c>
      <c r="P114" s="127">
        <f t="shared" si="13"/>
      </c>
      <c r="Q114" s="125">
        <f>TA!AI61</f>
        <v>644</v>
      </c>
      <c r="R114" s="125">
        <f>TA!Q61+TA!S61+TA!T61+TA!AB61+TA!AH61</f>
        <v>591</v>
      </c>
      <c r="S114" s="67" t="str">
        <f t="shared" si="11"/>
        <v>ЛОЖЬ</v>
      </c>
      <c r="T114" s="70">
        <f>TA!W61</f>
        <v>0</v>
      </c>
      <c r="U114" s="70">
        <f>TA!X61+TA!Y61</f>
        <v>0</v>
      </c>
      <c r="V114" s="67">
        <f t="shared" si="12"/>
      </c>
      <c r="W114" s="70"/>
      <c r="X114" s="70"/>
      <c r="Y114" s="70"/>
      <c r="Z114" s="70"/>
      <c r="AA114" s="70"/>
      <c r="AB114" s="70"/>
      <c r="AC114" s="70"/>
      <c r="AD114" s="70"/>
      <c r="AE114" s="70"/>
      <c r="AF114" s="70"/>
      <c r="AG114" s="70"/>
      <c r="AH114" s="70"/>
    </row>
    <row r="115" spans="1:34" ht="12.75">
      <c r="A115" s="125">
        <v>54</v>
      </c>
      <c r="B115" s="125">
        <f>TA!F62+TA!G62+TA!I62+TA!J62</f>
        <v>91</v>
      </c>
      <c r="C115" s="125">
        <f>TA!K62+TA!L62+TA!M62+TA!O62+TA!AI62+TA!AL62</f>
        <v>86</v>
      </c>
      <c r="D115" s="67" t="str">
        <f t="shared" si="7"/>
        <v>ЛОЖЬ</v>
      </c>
      <c r="E115" s="125">
        <f>TA!I62+TA!J62</f>
        <v>78</v>
      </c>
      <c r="F115" s="125">
        <f>TA!K62+TA!L62+TA!M62+TA!N62+TA!O62</f>
        <v>78</v>
      </c>
      <c r="G115" s="67">
        <f t="shared" si="8"/>
      </c>
      <c r="H115" s="125">
        <f>TA!S62+TA!T62</f>
        <v>35</v>
      </c>
      <c r="I115" s="125">
        <f>TA!U62+TA!V62+TA!X62+TA!Y62</f>
        <v>35</v>
      </c>
      <c r="J115" s="67">
        <f t="shared" si="9"/>
      </c>
      <c r="K115" s="125"/>
      <c r="L115" s="125"/>
      <c r="M115" s="67"/>
      <c r="N115" s="70">
        <v>0</v>
      </c>
      <c r="O115" s="70">
        <f>TA!Q62</f>
        <v>0</v>
      </c>
      <c r="P115" s="127">
        <f t="shared" si="13"/>
      </c>
      <c r="Q115" s="125">
        <f>TA!AI62</f>
        <v>67</v>
      </c>
      <c r="R115" s="125">
        <f>TA!Q62+TA!S62+TA!T62+TA!AB62+TA!AH62</f>
        <v>52</v>
      </c>
      <c r="S115" s="67" t="str">
        <f t="shared" si="11"/>
        <v>ЛОЖЬ</v>
      </c>
      <c r="T115" s="70">
        <f>TA!W62</f>
        <v>0</v>
      </c>
      <c r="U115" s="70">
        <f>TA!X62+TA!Y62</f>
        <v>0</v>
      </c>
      <c r="V115" s="67">
        <f t="shared" si="12"/>
      </c>
      <c r="W115" s="70"/>
      <c r="X115" s="70"/>
      <c r="Y115" s="70"/>
      <c r="Z115" s="70"/>
      <c r="AA115" s="70"/>
      <c r="AB115" s="70"/>
      <c r="AC115" s="70"/>
      <c r="AD115" s="70"/>
      <c r="AE115" s="70"/>
      <c r="AF115" s="70"/>
      <c r="AG115" s="70"/>
      <c r="AH115" s="70"/>
    </row>
    <row r="116" spans="1:34" ht="12.75">
      <c r="A116" s="125">
        <v>55</v>
      </c>
      <c r="B116" s="125">
        <f>TA!F63+TA!G63+TA!I63+TA!J63</f>
        <v>0</v>
      </c>
      <c r="C116" s="125">
        <f>TA!K63+TA!L63+TA!M63+TA!O63+TA!AI63+TA!AL63</f>
        <v>0</v>
      </c>
      <c r="D116" s="67">
        <f t="shared" si="7"/>
      </c>
      <c r="E116" s="125">
        <f>TA!I63+TA!J63</f>
        <v>0</v>
      </c>
      <c r="F116" s="125">
        <f>TA!K63+TA!L63+TA!M63+TA!N63+TA!O63</f>
        <v>0</v>
      </c>
      <c r="G116" s="67">
        <f t="shared" si="8"/>
      </c>
      <c r="H116" s="125">
        <f>TA!S63+TA!T63</f>
        <v>0</v>
      </c>
      <c r="I116" s="125">
        <f>TA!U63+TA!V63+TA!X63+TA!Y63</f>
        <v>0</v>
      </c>
      <c r="J116" s="67">
        <f t="shared" si="9"/>
      </c>
      <c r="K116" s="125"/>
      <c r="L116" s="125"/>
      <c r="M116" s="67"/>
      <c r="N116" s="70">
        <v>0</v>
      </c>
      <c r="O116" s="70">
        <f>TA!Q63</f>
        <v>0</v>
      </c>
      <c r="P116" s="127">
        <f t="shared" si="13"/>
      </c>
      <c r="Q116" s="125">
        <f>TA!AI63</f>
        <v>0</v>
      </c>
      <c r="R116" s="125">
        <f>TA!Q63+TA!S63+TA!T63+TA!AB63+TA!AH63</f>
        <v>0</v>
      </c>
      <c r="S116" s="67">
        <f t="shared" si="11"/>
      </c>
      <c r="T116" s="70">
        <f>TA!W63</f>
        <v>0</v>
      </c>
      <c r="U116" s="70">
        <f>TA!X63+TA!Y63</f>
        <v>0</v>
      </c>
      <c r="V116" s="67">
        <f t="shared" si="12"/>
      </c>
      <c r="W116" s="70"/>
      <c r="X116" s="70"/>
      <c r="Y116" s="70"/>
      <c r="Z116" s="70"/>
      <c r="AA116" s="70"/>
      <c r="AB116" s="70"/>
      <c r="AC116" s="70"/>
      <c r="AD116" s="70"/>
      <c r="AE116" s="70"/>
      <c r="AF116" s="70"/>
      <c r="AG116" s="70"/>
      <c r="AH116" s="70"/>
    </row>
    <row r="117" spans="1:34" ht="12.75">
      <c r="A117" s="125">
        <v>56</v>
      </c>
      <c r="B117" s="125">
        <f>TA!F64+TA!G64+TA!I64+TA!J64</f>
        <v>5</v>
      </c>
      <c r="C117" s="125">
        <f>TA!K64+TA!L64+TA!M64+TA!O64+TA!AI64+TA!AL64</f>
        <v>5</v>
      </c>
      <c r="D117" s="67">
        <f t="shared" si="7"/>
      </c>
      <c r="E117" s="125">
        <f>TA!I64+TA!J64</f>
        <v>5</v>
      </c>
      <c r="F117" s="125">
        <f>TA!K64+TA!L64+TA!M64+TA!N64+TA!O64</f>
        <v>5</v>
      </c>
      <c r="G117" s="67">
        <f t="shared" si="8"/>
      </c>
      <c r="H117" s="125">
        <f>TA!S64+TA!T64</f>
        <v>3</v>
      </c>
      <c r="I117" s="125">
        <f>TA!U64+TA!V64+TA!X64+TA!Y64</f>
        <v>3</v>
      </c>
      <c r="J117" s="67">
        <f t="shared" si="9"/>
      </c>
      <c r="K117" s="125"/>
      <c r="L117" s="125"/>
      <c r="M117" s="67"/>
      <c r="N117" s="70">
        <v>0</v>
      </c>
      <c r="O117" s="70">
        <f>TA!Q64</f>
        <v>0</v>
      </c>
      <c r="P117" s="127">
        <f t="shared" si="13"/>
      </c>
      <c r="Q117" s="125">
        <f>TA!AI64</f>
        <v>4</v>
      </c>
      <c r="R117" s="125">
        <f>TA!Q64+TA!S64+TA!T64+TA!AB64+TA!AH64</f>
        <v>4</v>
      </c>
      <c r="S117" s="67">
        <f t="shared" si="11"/>
      </c>
      <c r="T117" s="70">
        <f>TA!W64</f>
        <v>0</v>
      </c>
      <c r="U117" s="70">
        <f>TA!X64+TA!Y64</f>
        <v>0</v>
      </c>
      <c r="V117" s="67">
        <f t="shared" si="12"/>
      </c>
      <c r="W117" s="70"/>
      <c r="X117" s="70"/>
      <c r="Y117" s="70"/>
      <c r="Z117" s="70"/>
      <c r="AA117" s="70"/>
      <c r="AB117" s="70"/>
      <c r="AC117" s="70"/>
      <c r="AD117" s="70"/>
      <c r="AE117" s="70"/>
      <c r="AF117" s="70"/>
      <c r="AG117" s="70"/>
      <c r="AH117" s="70"/>
    </row>
    <row r="118" spans="1:34" ht="12.75">
      <c r="A118" s="125">
        <v>57</v>
      </c>
      <c r="B118" s="125">
        <f>TA!F65+TA!G65+TA!I65+TA!J65</f>
        <v>14</v>
      </c>
      <c r="C118" s="125">
        <f>TA!K65+TA!L65+TA!M65+TA!O65+TA!AI65+TA!AL65</f>
        <v>13</v>
      </c>
      <c r="D118" s="67" t="str">
        <f t="shared" si="7"/>
        <v>ЛОЖЬ</v>
      </c>
      <c r="E118" s="125">
        <f>TA!I65+TA!J65</f>
        <v>13</v>
      </c>
      <c r="F118" s="125">
        <f>TA!K65+TA!L65+TA!M65+TA!N65+TA!O65</f>
        <v>13</v>
      </c>
      <c r="G118" s="67">
        <f t="shared" si="8"/>
      </c>
      <c r="H118" s="125">
        <f>TA!S65+TA!T65</f>
        <v>8</v>
      </c>
      <c r="I118" s="125">
        <f>TA!U65+TA!V65+TA!X65+TA!Y65</f>
        <v>8</v>
      </c>
      <c r="J118" s="67">
        <f t="shared" si="9"/>
      </c>
      <c r="K118" s="125"/>
      <c r="L118" s="125"/>
      <c r="M118" s="67"/>
      <c r="N118" s="70">
        <v>0</v>
      </c>
      <c r="O118" s="70">
        <f>TA!Q65</f>
        <v>0</v>
      </c>
      <c r="P118" s="127">
        <f t="shared" si="13"/>
      </c>
      <c r="Q118" s="125">
        <f>TA!AI65</f>
        <v>12</v>
      </c>
      <c r="R118" s="125">
        <f>TA!Q65+TA!S65+TA!T65+TA!AB65+TA!AH65</f>
        <v>8</v>
      </c>
      <c r="S118" s="67" t="str">
        <f t="shared" si="11"/>
        <v>ЛОЖЬ</v>
      </c>
      <c r="T118" s="70">
        <f>TA!W65</f>
        <v>0</v>
      </c>
      <c r="U118" s="70">
        <f>TA!X65+TA!Y65</f>
        <v>0</v>
      </c>
      <c r="V118" s="67">
        <f t="shared" si="12"/>
      </c>
      <c r="W118" s="70"/>
      <c r="X118" s="70"/>
      <c r="Y118" s="70"/>
      <c r="Z118" s="70"/>
      <c r="AA118" s="70"/>
      <c r="AB118" s="70"/>
      <c r="AC118" s="70"/>
      <c r="AD118" s="70"/>
      <c r="AE118" s="70"/>
      <c r="AF118" s="70"/>
      <c r="AG118" s="70"/>
      <c r="AH118" s="70"/>
    </row>
    <row r="119" spans="1:34" ht="12.75">
      <c r="A119" s="125">
        <v>58</v>
      </c>
      <c r="B119" s="125">
        <f>TA!F66+TA!G66+TA!I66+TA!J66</f>
        <v>1</v>
      </c>
      <c r="C119" s="125">
        <f>TA!K66+TA!L66+TA!M66+TA!O66+TA!AI66+TA!AL66</f>
        <v>1</v>
      </c>
      <c r="D119" s="67">
        <f t="shared" si="7"/>
      </c>
      <c r="E119" s="125">
        <f>TA!I66+TA!J66</f>
        <v>1</v>
      </c>
      <c r="F119" s="125">
        <f>TA!K66+TA!L66+TA!M66+TA!N66+TA!O66</f>
        <v>1</v>
      </c>
      <c r="G119" s="67">
        <f t="shared" si="8"/>
      </c>
      <c r="H119" s="125">
        <f>TA!S66+TA!T66</f>
        <v>1</v>
      </c>
      <c r="I119" s="125">
        <f>TA!U66+TA!V66+TA!X66+TA!Y66</f>
        <v>1</v>
      </c>
      <c r="J119" s="67">
        <f t="shared" si="9"/>
      </c>
      <c r="K119" s="125"/>
      <c r="L119" s="125"/>
      <c r="M119" s="67"/>
      <c r="N119" s="70">
        <v>0</v>
      </c>
      <c r="O119" s="70">
        <f>TA!Q66</f>
        <v>0</v>
      </c>
      <c r="P119" s="127">
        <f t="shared" si="13"/>
      </c>
      <c r="Q119" s="125">
        <f>TA!AI66</f>
        <v>1</v>
      </c>
      <c r="R119" s="125">
        <f>TA!Q66+TA!S66+TA!T66+TA!AB66+TA!AH66</f>
        <v>1</v>
      </c>
      <c r="S119" s="67">
        <f t="shared" si="11"/>
      </c>
      <c r="T119" s="70">
        <f>TA!W66</f>
        <v>0</v>
      </c>
      <c r="U119" s="70">
        <f>TA!X66+TA!Y66</f>
        <v>0</v>
      </c>
      <c r="V119" s="67">
        <f t="shared" si="12"/>
      </c>
      <c r="W119" s="70"/>
      <c r="X119" s="70"/>
      <c r="Y119" s="70"/>
      <c r="Z119" s="70"/>
      <c r="AA119" s="70"/>
      <c r="AB119" s="70"/>
      <c r="AC119" s="70"/>
      <c r="AD119" s="70"/>
      <c r="AE119" s="70"/>
      <c r="AF119" s="70"/>
      <c r="AG119" s="70"/>
      <c r="AH119" s="70"/>
    </row>
    <row r="120" spans="1:34" ht="12.75">
      <c r="A120" s="125">
        <v>59</v>
      </c>
      <c r="B120" s="125">
        <f>TA!F67+TA!G67+TA!I67+TA!J67</f>
        <v>0</v>
      </c>
      <c r="C120" s="125">
        <f>TA!K67+TA!L67+TA!M67+TA!O67+TA!AI67+TA!AL67</f>
        <v>0</v>
      </c>
      <c r="D120" s="67">
        <f t="shared" si="7"/>
      </c>
      <c r="E120" s="125">
        <f>TA!I67+TA!J67</f>
        <v>0</v>
      </c>
      <c r="F120" s="125">
        <f>TA!K67+TA!L67+TA!M67+TA!N67+TA!O67</f>
        <v>0</v>
      </c>
      <c r="G120" s="67">
        <f t="shared" si="8"/>
      </c>
      <c r="H120" s="125">
        <f>TA!S67+TA!T67</f>
        <v>0</v>
      </c>
      <c r="I120" s="125">
        <f>TA!U67+TA!V67+TA!X67+TA!Y67</f>
        <v>0</v>
      </c>
      <c r="J120" s="67">
        <f t="shared" si="9"/>
      </c>
      <c r="K120" s="125"/>
      <c r="L120" s="125"/>
      <c r="M120" s="67"/>
      <c r="N120" s="70">
        <v>0</v>
      </c>
      <c r="O120" s="70">
        <f>TA!Q67</f>
        <v>0</v>
      </c>
      <c r="P120" s="127">
        <f t="shared" si="13"/>
      </c>
      <c r="Q120" s="125">
        <f>TA!AI67</f>
        <v>0</v>
      </c>
      <c r="R120" s="125">
        <f>TA!Q67+TA!S67+TA!T67+TA!AB67+TA!AH67</f>
        <v>0</v>
      </c>
      <c r="S120" s="67">
        <f t="shared" si="11"/>
      </c>
      <c r="T120" s="70">
        <f>TA!W67</f>
        <v>0</v>
      </c>
      <c r="U120" s="70">
        <f>TA!X67+TA!Y67</f>
        <v>0</v>
      </c>
      <c r="V120" s="67">
        <f t="shared" si="12"/>
      </c>
      <c r="W120" s="70"/>
      <c r="X120" s="70"/>
      <c r="Y120" s="70"/>
      <c r="Z120" s="70"/>
      <c r="AA120" s="70"/>
      <c r="AB120" s="70"/>
      <c r="AC120" s="70"/>
      <c r="AD120" s="70"/>
      <c r="AE120" s="70"/>
      <c r="AF120" s="70"/>
      <c r="AG120" s="70"/>
      <c r="AH120" s="70"/>
    </row>
    <row r="121" spans="1:34" ht="12.75">
      <c r="A121" s="125">
        <v>60</v>
      </c>
      <c r="B121" s="125">
        <f>TA!F68+TA!G68+TA!I68+TA!J68</f>
        <v>47</v>
      </c>
      <c r="C121" s="125">
        <f>TA!K68+TA!L68+TA!M68+TA!O68+TA!AI68+TA!AL68</f>
        <v>47</v>
      </c>
      <c r="D121" s="67">
        <f t="shared" si="7"/>
      </c>
      <c r="E121" s="125">
        <f>TA!I68+TA!J68</f>
        <v>39</v>
      </c>
      <c r="F121" s="125">
        <f>TA!K68+TA!L68+TA!M68+TA!N68+TA!O68</f>
        <v>39</v>
      </c>
      <c r="G121" s="67">
        <f t="shared" si="8"/>
      </c>
      <c r="H121" s="125">
        <f>TA!S68+TA!T68</f>
        <v>26</v>
      </c>
      <c r="I121" s="125">
        <f>TA!U68+TA!V68+TA!X68+TA!Y68</f>
        <v>26</v>
      </c>
      <c r="J121" s="67">
        <f t="shared" si="9"/>
      </c>
      <c r="K121" s="125"/>
      <c r="L121" s="125"/>
      <c r="M121" s="67"/>
      <c r="N121" s="70">
        <v>0</v>
      </c>
      <c r="O121" s="70">
        <f>TA!Q68</f>
        <v>0</v>
      </c>
      <c r="P121" s="127">
        <f t="shared" si="13"/>
      </c>
      <c r="Q121" s="125">
        <f>TA!AI68</f>
        <v>31</v>
      </c>
      <c r="R121" s="125">
        <f>TA!Q68+TA!S68+TA!T68+TA!AB68+TA!AH68</f>
        <v>29</v>
      </c>
      <c r="S121" s="67" t="str">
        <f t="shared" si="11"/>
        <v>ЛОЖЬ</v>
      </c>
      <c r="T121" s="70">
        <f>TA!W68</f>
        <v>0</v>
      </c>
      <c r="U121" s="70">
        <f>TA!X68+TA!Y68</f>
        <v>0</v>
      </c>
      <c r="V121" s="67">
        <f t="shared" si="12"/>
      </c>
      <c r="W121" s="70"/>
      <c r="X121" s="70"/>
      <c r="Y121" s="70"/>
      <c r="Z121" s="70"/>
      <c r="AA121" s="70"/>
      <c r="AB121" s="70"/>
      <c r="AC121" s="70"/>
      <c r="AD121" s="70"/>
      <c r="AE121" s="70"/>
      <c r="AF121" s="70"/>
      <c r="AG121" s="70"/>
      <c r="AH121" s="70"/>
    </row>
    <row r="122" spans="1:34" ht="12.75">
      <c r="A122" s="125">
        <v>61</v>
      </c>
      <c r="B122" s="125">
        <f>TA!F69+TA!G69+TA!I69+TA!J69</f>
        <v>10</v>
      </c>
      <c r="C122" s="125">
        <f>TA!K69+TA!L69+TA!M69+TA!O69+TA!AI69+TA!AL69</f>
        <v>10</v>
      </c>
      <c r="D122" s="67">
        <f t="shared" si="7"/>
      </c>
      <c r="E122" s="125">
        <f>TA!I69+TA!J69</f>
        <v>5</v>
      </c>
      <c r="F122" s="125">
        <f>TA!K69+TA!L69+TA!M69+TA!N69+TA!O69</f>
        <v>5</v>
      </c>
      <c r="G122" s="67">
        <f t="shared" si="8"/>
      </c>
      <c r="H122" s="125">
        <f>TA!S69+TA!T69</f>
        <v>4</v>
      </c>
      <c r="I122" s="125">
        <f>TA!U69+TA!V69+TA!X69+TA!Y69</f>
        <v>4</v>
      </c>
      <c r="J122" s="67">
        <f t="shared" si="9"/>
      </c>
      <c r="K122" s="125"/>
      <c r="L122" s="125"/>
      <c r="M122" s="67"/>
      <c r="N122" s="70">
        <v>0</v>
      </c>
      <c r="O122" s="70">
        <f>TA!Q69</f>
        <v>0</v>
      </c>
      <c r="P122" s="127">
        <f t="shared" si="13"/>
      </c>
      <c r="Q122" s="125">
        <f>TA!AI69</f>
        <v>8</v>
      </c>
      <c r="R122" s="125">
        <f>TA!Q69+TA!S69+TA!T69+TA!AB69+TA!AH69</f>
        <v>5</v>
      </c>
      <c r="S122" s="67" t="str">
        <f t="shared" si="11"/>
        <v>ЛОЖЬ</v>
      </c>
      <c r="T122" s="70">
        <f>TA!W69</f>
        <v>0</v>
      </c>
      <c r="U122" s="70">
        <f>TA!X69+TA!Y69</f>
        <v>0</v>
      </c>
      <c r="V122" s="67">
        <f t="shared" si="12"/>
      </c>
      <c r="W122" s="70"/>
      <c r="X122" s="70"/>
      <c r="Y122" s="70"/>
      <c r="Z122" s="70"/>
      <c r="AA122" s="70"/>
      <c r="AB122" s="70"/>
      <c r="AC122" s="70"/>
      <c r="AD122" s="70"/>
      <c r="AE122" s="70"/>
      <c r="AF122" s="70"/>
      <c r="AG122" s="70"/>
      <c r="AH122" s="70"/>
    </row>
    <row r="123" spans="1:34" ht="12.75">
      <c r="A123" s="125">
        <v>62</v>
      </c>
      <c r="B123" s="125">
        <f>TA!F70+TA!G70+TA!I70+TA!J70</f>
        <v>146</v>
      </c>
      <c r="C123" s="125">
        <f>TA!K70+TA!L70+TA!M70+TA!O70+TA!AI70+TA!AL70</f>
        <v>135</v>
      </c>
      <c r="D123" s="67" t="str">
        <f t="shared" si="7"/>
        <v>ЛОЖЬ</v>
      </c>
      <c r="E123" s="125">
        <f>TA!I70+TA!J70</f>
        <v>111</v>
      </c>
      <c r="F123" s="125">
        <f>TA!K70+TA!L70+TA!M70+TA!N70+TA!O70</f>
        <v>111</v>
      </c>
      <c r="G123" s="67">
        <f t="shared" si="8"/>
      </c>
      <c r="H123" s="125">
        <f>TA!S70+TA!T70</f>
        <v>53</v>
      </c>
      <c r="I123" s="125">
        <f>TA!U70+TA!V70+TA!X70+TA!Y70</f>
        <v>53</v>
      </c>
      <c r="J123" s="67">
        <f t="shared" si="9"/>
      </c>
      <c r="K123" s="125"/>
      <c r="L123" s="125"/>
      <c r="M123" s="67"/>
      <c r="N123" s="70">
        <v>0</v>
      </c>
      <c r="O123" s="70">
        <f>TA!Q70</f>
        <v>0</v>
      </c>
      <c r="P123" s="127">
        <f t="shared" si="13"/>
      </c>
      <c r="Q123" s="125">
        <f>TA!AI70</f>
        <v>88</v>
      </c>
      <c r="R123" s="125">
        <f>TA!Q70+TA!S70+TA!T70+TA!AB70+TA!AH70</f>
        <v>76</v>
      </c>
      <c r="S123" s="67" t="str">
        <f t="shared" si="11"/>
        <v>ЛОЖЬ</v>
      </c>
      <c r="T123" s="70">
        <f>TA!W70</f>
        <v>0</v>
      </c>
      <c r="U123" s="70">
        <f>TA!X70+TA!Y70</f>
        <v>0</v>
      </c>
      <c r="V123" s="67">
        <f t="shared" si="12"/>
      </c>
      <c r="W123" s="70"/>
      <c r="X123" s="70"/>
      <c r="Y123" s="70"/>
      <c r="Z123" s="70"/>
      <c r="AA123" s="70"/>
      <c r="AB123" s="70"/>
      <c r="AC123" s="70"/>
      <c r="AD123" s="70"/>
      <c r="AE123" s="70"/>
      <c r="AF123" s="70"/>
      <c r="AG123" s="70"/>
      <c r="AH123" s="70"/>
    </row>
    <row r="124" spans="1:34" ht="12.75">
      <c r="A124" s="125">
        <v>63</v>
      </c>
      <c r="B124" s="125">
        <f>TA!F71+TA!G71+TA!I71+TA!J71</f>
        <v>12</v>
      </c>
      <c r="C124" s="125">
        <f>TA!K71+TA!L71+TA!M71+TA!O71+TA!AI71+TA!AL71</f>
        <v>12</v>
      </c>
      <c r="D124" s="67">
        <f t="shared" si="7"/>
      </c>
      <c r="E124" s="125">
        <f>TA!I71+TA!J71</f>
        <v>10</v>
      </c>
      <c r="F124" s="125">
        <f>TA!K71+TA!L71+TA!M71+TA!N71+TA!O71</f>
        <v>10</v>
      </c>
      <c r="G124" s="67">
        <f t="shared" si="8"/>
      </c>
      <c r="H124" s="125">
        <f>TA!S71+TA!T71</f>
        <v>3</v>
      </c>
      <c r="I124" s="125">
        <f>TA!U71+TA!V71+TA!X71+TA!Y71</f>
        <v>3</v>
      </c>
      <c r="J124" s="67">
        <f t="shared" si="9"/>
      </c>
      <c r="K124" s="125"/>
      <c r="L124" s="125"/>
      <c r="M124" s="67"/>
      <c r="N124" s="70">
        <v>0</v>
      </c>
      <c r="O124" s="70">
        <f>TA!Q71</f>
        <v>0</v>
      </c>
      <c r="P124" s="127">
        <f t="shared" si="13"/>
      </c>
      <c r="Q124" s="125">
        <f>TA!AI71</f>
        <v>7</v>
      </c>
      <c r="R124" s="125">
        <f>TA!Q71+TA!S71+TA!T71+TA!AB71+TA!AH71</f>
        <v>7</v>
      </c>
      <c r="S124" s="67">
        <f t="shared" si="11"/>
      </c>
      <c r="T124" s="70">
        <f>TA!W71</f>
        <v>0</v>
      </c>
      <c r="U124" s="70">
        <f>TA!X71+TA!Y71</f>
        <v>0</v>
      </c>
      <c r="V124" s="67">
        <f t="shared" si="12"/>
      </c>
      <c r="W124" s="70"/>
      <c r="X124" s="70"/>
      <c r="Y124" s="70"/>
      <c r="Z124" s="70"/>
      <c r="AA124" s="70"/>
      <c r="AB124" s="70"/>
      <c r="AC124" s="70"/>
      <c r="AD124" s="70"/>
      <c r="AE124" s="70"/>
      <c r="AF124" s="70"/>
      <c r="AG124" s="70"/>
      <c r="AH124" s="70"/>
    </row>
    <row r="125" spans="1:34" ht="12.75">
      <c r="A125" s="125">
        <v>64</v>
      </c>
      <c r="B125" s="125">
        <f>TA!F72+TA!G72+TA!I72+TA!J72</f>
        <v>0</v>
      </c>
      <c r="C125" s="125">
        <f>TA!K72+TA!L72+TA!M72+TA!O72+TA!AI72+TA!AL72</f>
        <v>0</v>
      </c>
      <c r="D125" s="67">
        <f t="shared" si="7"/>
      </c>
      <c r="E125" s="125">
        <f>TA!I72+TA!J72</f>
        <v>0</v>
      </c>
      <c r="F125" s="125">
        <f>TA!K72+TA!L72+TA!M72+TA!N72+TA!O72</f>
        <v>0</v>
      </c>
      <c r="G125" s="67">
        <f t="shared" si="8"/>
      </c>
      <c r="H125" s="125">
        <f>TA!S72+TA!T72</f>
        <v>0</v>
      </c>
      <c r="I125" s="125">
        <f>TA!U72+TA!V72+TA!X72+TA!Y72</f>
        <v>0</v>
      </c>
      <c r="J125" s="67">
        <f t="shared" si="9"/>
      </c>
      <c r="K125" s="125"/>
      <c r="L125" s="125"/>
      <c r="M125" s="67"/>
      <c r="N125" s="70">
        <v>0</v>
      </c>
      <c r="O125" s="70">
        <f>TA!Q72</f>
        <v>0</v>
      </c>
      <c r="P125" s="127">
        <f t="shared" si="13"/>
      </c>
      <c r="Q125" s="125">
        <f>TA!AI72</f>
        <v>0</v>
      </c>
      <c r="R125" s="125">
        <f>TA!Q72+TA!S72+TA!T72+TA!AB72+TA!AH72</f>
        <v>0</v>
      </c>
      <c r="S125" s="67">
        <f t="shared" si="11"/>
      </c>
      <c r="T125" s="70">
        <f>TA!W72</f>
        <v>0</v>
      </c>
      <c r="U125" s="70">
        <f>TA!X72+TA!Y72</f>
        <v>0</v>
      </c>
      <c r="V125" s="67">
        <f t="shared" si="12"/>
      </c>
      <c r="W125" s="70"/>
      <c r="X125" s="70"/>
      <c r="Y125" s="70"/>
      <c r="Z125" s="70"/>
      <c r="AA125" s="70"/>
      <c r="AB125" s="70"/>
      <c r="AC125" s="70"/>
      <c r="AD125" s="70"/>
      <c r="AE125" s="70"/>
      <c r="AF125" s="70"/>
      <c r="AG125" s="70"/>
      <c r="AH125" s="70"/>
    </row>
    <row r="126" spans="1:34" ht="12.75">
      <c r="A126" s="125">
        <v>65</v>
      </c>
      <c r="B126" s="125">
        <f>TA!F73+TA!G73+TA!I73+TA!J73</f>
        <v>43</v>
      </c>
      <c r="C126" s="125">
        <f>TA!K73+TA!L73+TA!M73+TA!O73+TA!AI73+TA!AL73</f>
        <v>41</v>
      </c>
      <c r="D126" s="67" t="str">
        <f t="shared" si="7"/>
        <v>ЛОЖЬ</v>
      </c>
      <c r="E126" s="125">
        <f>TA!I73+TA!J73</f>
        <v>28</v>
      </c>
      <c r="F126" s="125">
        <f>TA!K73+TA!L73+TA!M73+TA!N73+TA!O73</f>
        <v>28</v>
      </c>
      <c r="G126" s="67">
        <f t="shared" si="8"/>
      </c>
      <c r="H126" s="125">
        <f>TA!S73+TA!T73</f>
        <v>29</v>
      </c>
      <c r="I126" s="125">
        <f>TA!U73+TA!V73+TA!X73+TA!Y73</f>
        <v>29</v>
      </c>
      <c r="J126" s="67">
        <f t="shared" si="9"/>
      </c>
      <c r="K126" s="125"/>
      <c r="L126" s="125"/>
      <c r="M126" s="67"/>
      <c r="N126" s="70">
        <v>0</v>
      </c>
      <c r="O126" s="70">
        <f>TA!Q73</f>
        <v>0</v>
      </c>
      <c r="P126" s="127">
        <f t="shared" si="13"/>
      </c>
      <c r="Q126" s="125">
        <f>TA!AI73</f>
        <v>36</v>
      </c>
      <c r="R126" s="125">
        <f>TA!Q73+TA!S73+TA!T73+TA!AB73+TA!AH73</f>
        <v>34</v>
      </c>
      <c r="S126" s="67" t="str">
        <f t="shared" si="11"/>
        <v>ЛОЖЬ</v>
      </c>
      <c r="T126" s="70">
        <f>TA!W73</f>
        <v>0</v>
      </c>
      <c r="U126" s="70">
        <f>TA!X73+TA!Y73</f>
        <v>0</v>
      </c>
      <c r="V126" s="67">
        <f t="shared" si="12"/>
      </c>
      <c r="W126" s="70"/>
      <c r="X126" s="70"/>
      <c r="Y126" s="70"/>
      <c r="Z126" s="70"/>
      <c r="AA126" s="70"/>
      <c r="AB126" s="70"/>
      <c r="AC126" s="70"/>
      <c r="AD126" s="70"/>
      <c r="AE126" s="70"/>
      <c r="AF126" s="70"/>
      <c r="AG126" s="70"/>
      <c r="AH126" s="70"/>
    </row>
    <row r="127" spans="1:34" ht="12.75">
      <c r="A127" s="125">
        <v>66</v>
      </c>
      <c r="B127" s="125">
        <f>TA!F74+TA!G74+TA!I74+TA!J74</f>
        <v>5623</v>
      </c>
      <c r="C127" s="125">
        <f>TA!K74+TA!L74+TA!M74+TA!O74+TA!AI74+TA!AL74</f>
        <v>5576</v>
      </c>
      <c r="D127" s="67" t="str">
        <f aca="true" t="shared" si="14" ref="D127:D190">IF(B127=C127,"","ЛОЖЬ")</f>
        <v>ЛОЖЬ</v>
      </c>
      <c r="E127" s="125">
        <f>TA!I74+TA!J74</f>
        <v>4730</v>
      </c>
      <c r="F127" s="125">
        <f>TA!K74+TA!L74+TA!M74+TA!N74+TA!O74</f>
        <v>4730</v>
      </c>
      <c r="G127" s="67">
        <f aca="true" t="shared" si="15" ref="G127:G190">IF(E127=F127,"","ЛОЖЬ")</f>
      </c>
      <c r="H127" s="125">
        <f>TA!S74+TA!T74</f>
        <v>4290</v>
      </c>
      <c r="I127" s="125">
        <f>TA!U74+TA!V74+TA!X74+TA!Y74</f>
        <v>4290</v>
      </c>
      <c r="J127" s="67">
        <f aca="true" t="shared" si="16" ref="J127:J190">IF(H127=I127,"","ЛОЖЬ")</f>
      </c>
      <c r="K127" s="125"/>
      <c r="L127" s="125"/>
      <c r="M127" s="67"/>
      <c r="N127" s="70">
        <v>0</v>
      </c>
      <c r="O127" s="70">
        <f>TA!Q74</f>
        <v>0</v>
      </c>
      <c r="P127" s="127">
        <f t="shared" si="13"/>
      </c>
      <c r="Q127" s="125">
        <f>TA!AI74</f>
        <v>4791</v>
      </c>
      <c r="R127" s="125">
        <f>TA!Q74+TA!S74+TA!T74+TA!AB74+TA!AH74</f>
        <v>4487</v>
      </c>
      <c r="S127" s="67" t="str">
        <f aca="true" t="shared" si="17" ref="S127:S190">IF(Q127=R127,"","ЛОЖЬ")</f>
        <v>ЛОЖЬ</v>
      </c>
      <c r="T127" s="70">
        <f>TA!W74</f>
        <v>0</v>
      </c>
      <c r="U127" s="70">
        <f>TA!X74+TA!Y74</f>
        <v>0</v>
      </c>
      <c r="V127" s="67">
        <f aca="true" t="shared" si="18" ref="V127:V190">IF(T127=U127,"","ЛОЖЬ")</f>
      </c>
      <c r="W127" s="70"/>
      <c r="X127" s="70"/>
      <c r="Y127" s="70"/>
      <c r="Z127" s="70"/>
      <c r="AA127" s="70"/>
      <c r="AB127" s="70"/>
      <c r="AC127" s="70"/>
      <c r="AD127" s="70"/>
      <c r="AE127" s="70"/>
      <c r="AF127" s="70"/>
      <c r="AG127" s="70"/>
      <c r="AH127" s="70"/>
    </row>
    <row r="128" spans="1:34" ht="12.75">
      <c r="A128" s="125">
        <v>67</v>
      </c>
      <c r="B128" s="125">
        <f>TA!F75+TA!G75+TA!I75+TA!J75</f>
        <v>10</v>
      </c>
      <c r="C128" s="125">
        <f>TA!K75+TA!L75+TA!M75+TA!O75+TA!AI75+TA!AL75</f>
        <v>10</v>
      </c>
      <c r="D128" s="67">
        <f t="shared" si="14"/>
      </c>
      <c r="E128" s="125">
        <f>TA!I75+TA!J75</f>
        <v>8</v>
      </c>
      <c r="F128" s="125">
        <f>TA!K75+TA!L75+TA!M75+TA!N75+TA!O75</f>
        <v>8</v>
      </c>
      <c r="G128" s="67">
        <f t="shared" si="15"/>
      </c>
      <c r="H128" s="125">
        <f>TA!S75+TA!T75</f>
        <v>6</v>
      </c>
      <c r="I128" s="125">
        <f>TA!U75+TA!V75+TA!X75+TA!Y75</f>
        <v>6</v>
      </c>
      <c r="J128" s="67">
        <f t="shared" si="16"/>
      </c>
      <c r="K128" s="125"/>
      <c r="L128" s="125"/>
      <c r="M128" s="67"/>
      <c r="N128" s="70">
        <v>0</v>
      </c>
      <c r="O128" s="70">
        <f>TA!Q75</f>
        <v>0</v>
      </c>
      <c r="P128" s="127">
        <f t="shared" si="13"/>
      </c>
      <c r="Q128" s="125">
        <f>TA!AI75</f>
        <v>9</v>
      </c>
      <c r="R128" s="125">
        <f>TA!Q75+TA!S75+TA!T75+TA!AB75+TA!AH75</f>
        <v>8</v>
      </c>
      <c r="S128" s="67" t="str">
        <f t="shared" si="17"/>
        <v>ЛОЖЬ</v>
      </c>
      <c r="T128" s="70">
        <f>TA!W75</f>
        <v>0</v>
      </c>
      <c r="U128" s="70">
        <f>TA!X75+TA!Y75</f>
        <v>0</v>
      </c>
      <c r="V128" s="67">
        <f t="shared" si="18"/>
      </c>
      <c r="W128" s="70"/>
      <c r="X128" s="70"/>
      <c r="Y128" s="70"/>
      <c r="Z128" s="70"/>
      <c r="AA128" s="70"/>
      <c r="AB128" s="70"/>
      <c r="AC128" s="70"/>
      <c r="AD128" s="70"/>
      <c r="AE128" s="70"/>
      <c r="AF128" s="70"/>
      <c r="AG128" s="70"/>
      <c r="AH128" s="70"/>
    </row>
    <row r="129" spans="1:34" ht="12.75">
      <c r="A129" s="125">
        <v>68</v>
      </c>
      <c r="B129" s="125">
        <f>TA!F76+TA!G76+TA!I76+TA!J76</f>
        <v>155</v>
      </c>
      <c r="C129" s="125">
        <f>TA!K76+TA!L76+TA!M76+TA!O76+TA!AI76+TA!AL76</f>
        <v>153</v>
      </c>
      <c r="D129" s="67" t="str">
        <f t="shared" si="14"/>
        <v>ЛОЖЬ</v>
      </c>
      <c r="E129" s="125">
        <f>TA!I76+TA!J76</f>
        <v>131</v>
      </c>
      <c r="F129" s="125">
        <f>TA!K76+TA!L76+TA!M76+TA!N76+TA!O76</f>
        <v>131</v>
      </c>
      <c r="G129" s="67">
        <f t="shared" si="15"/>
      </c>
      <c r="H129" s="125">
        <f>TA!S76+TA!T76</f>
        <v>66</v>
      </c>
      <c r="I129" s="125">
        <f>TA!U76+TA!V76+TA!X76+TA!Y76</f>
        <v>66</v>
      </c>
      <c r="J129" s="67">
        <f t="shared" si="16"/>
      </c>
      <c r="K129" s="125"/>
      <c r="L129" s="125"/>
      <c r="M129" s="67"/>
      <c r="N129" s="70">
        <v>0</v>
      </c>
      <c r="O129" s="70">
        <f>TA!Q76</f>
        <v>0</v>
      </c>
      <c r="P129" s="127">
        <f t="shared" si="13"/>
      </c>
      <c r="Q129" s="125">
        <f>TA!AI76</f>
        <v>96</v>
      </c>
      <c r="R129" s="125">
        <f>TA!Q76+TA!S76+TA!T76+TA!AB76+TA!AH76</f>
        <v>76</v>
      </c>
      <c r="S129" s="67" t="str">
        <f t="shared" si="17"/>
        <v>ЛОЖЬ</v>
      </c>
      <c r="T129" s="70">
        <f>TA!W76</f>
        <v>0</v>
      </c>
      <c r="U129" s="70">
        <f>TA!X76+TA!Y76</f>
        <v>0</v>
      </c>
      <c r="V129" s="67">
        <f t="shared" si="18"/>
      </c>
      <c r="W129" s="70"/>
      <c r="X129" s="70"/>
      <c r="Y129" s="70"/>
      <c r="Z129" s="70"/>
      <c r="AA129" s="70"/>
      <c r="AB129" s="70"/>
      <c r="AC129" s="70"/>
      <c r="AD129" s="70"/>
      <c r="AE129" s="70"/>
      <c r="AF129" s="70"/>
      <c r="AG129" s="70"/>
      <c r="AH129" s="70"/>
    </row>
    <row r="130" spans="1:34" ht="12.75">
      <c r="A130" s="125">
        <v>69</v>
      </c>
      <c r="B130" s="125">
        <f>TA!F77+TA!G77+TA!I77+TA!J77</f>
        <v>35</v>
      </c>
      <c r="C130" s="125">
        <f>TA!K77+TA!L77+TA!M77+TA!O77+TA!AI77+TA!AL77</f>
        <v>34</v>
      </c>
      <c r="D130" s="67" t="str">
        <f t="shared" si="14"/>
        <v>ЛОЖЬ</v>
      </c>
      <c r="E130" s="125">
        <f>TA!I77+TA!J77</f>
        <v>24</v>
      </c>
      <c r="F130" s="125">
        <f>TA!K77+TA!L77+TA!M77+TA!N77+TA!O77</f>
        <v>24</v>
      </c>
      <c r="G130" s="67">
        <f t="shared" si="15"/>
      </c>
      <c r="H130" s="125">
        <f>TA!S77+TA!T77</f>
        <v>21</v>
      </c>
      <c r="I130" s="125">
        <f>TA!U77+TA!V77+TA!X77+TA!Y77</f>
        <v>21</v>
      </c>
      <c r="J130" s="67">
        <f t="shared" si="16"/>
      </c>
      <c r="K130" s="125"/>
      <c r="L130" s="125"/>
      <c r="M130" s="67"/>
      <c r="N130" s="70">
        <v>0</v>
      </c>
      <c r="O130" s="70">
        <f>TA!Q77</f>
        <v>0</v>
      </c>
      <c r="P130" s="127">
        <f t="shared" si="13"/>
      </c>
      <c r="Q130" s="125">
        <f>TA!AI77</f>
        <v>29</v>
      </c>
      <c r="R130" s="125">
        <f>TA!Q77+TA!S77+TA!T77+TA!AB77+TA!AH77</f>
        <v>23</v>
      </c>
      <c r="S130" s="67" t="str">
        <f t="shared" si="17"/>
        <v>ЛОЖЬ</v>
      </c>
      <c r="T130" s="70">
        <f>TA!W77</f>
        <v>0</v>
      </c>
      <c r="U130" s="70">
        <f>TA!X77+TA!Y77</f>
        <v>0</v>
      </c>
      <c r="V130" s="67">
        <f t="shared" si="18"/>
      </c>
      <c r="W130" s="70"/>
      <c r="X130" s="70"/>
      <c r="Y130" s="70"/>
      <c r="Z130" s="70"/>
      <c r="AA130" s="70"/>
      <c r="AB130" s="70"/>
      <c r="AC130" s="70"/>
      <c r="AD130" s="70"/>
      <c r="AE130" s="70"/>
      <c r="AF130" s="70"/>
      <c r="AG130" s="70"/>
      <c r="AH130" s="70"/>
    </row>
    <row r="131" spans="1:34" ht="12.75">
      <c r="A131" s="125">
        <v>70</v>
      </c>
      <c r="B131" s="125">
        <f>TA!F78+TA!G78+TA!I78+TA!J78</f>
        <v>18</v>
      </c>
      <c r="C131" s="125">
        <f>TA!K78+TA!L78+TA!M78+TA!O78+TA!AI78+TA!AL78</f>
        <v>18</v>
      </c>
      <c r="D131" s="67">
        <f t="shared" si="14"/>
      </c>
      <c r="E131" s="125">
        <f>TA!I78+TA!J78</f>
        <v>15</v>
      </c>
      <c r="F131" s="125">
        <f>TA!K78+TA!L78+TA!M78+TA!N78+TA!O78</f>
        <v>15</v>
      </c>
      <c r="G131" s="67">
        <f t="shared" si="15"/>
      </c>
      <c r="H131" s="125">
        <f>TA!S78+TA!T78</f>
        <v>11</v>
      </c>
      <c r="I131" s="125">
        <f>TA!U78+TA!V78+TA!X78+TA!Y78</f>
        <v>11</v>
      </c>
      <c r="J131" s="67">
        <f t="shared" si="16"/>
      </c>
      <c r="K131" s="125"/>
      <c r="L131" s="125"/>
      <c r="M131" s="67"/>
      <c r="N131" s="70">
        <v>0</v>
      </c>
      <c r="O131" s="70">
        <f>TA!Q78</f>
        <v>0</v>
      </c>
      <c r="P131" s="127">
        <f t="shared" si="13"/>
      </c>
      <c r="Q131" s="125">
        <f>TA!AI78</f>
        <v>13</v>
      </c>
      <c r="R131" s="125">
        <f>TA!Q78+TA!S78+TA!T78+TA!AB78+TA!AH78</f>
        <v>13</v>
      </c>
      <c r="S131" s="67">
        <f t="shared" si="17"/>
      </c>
      <c r="T131" s="70">
        <f>TA!W78</f>
        <v>0</v>
      </c>
      <c r="U131" s="70">
        <f>TA!X78+TA!Y78</f>
        <v>0</v>
      </c>
      <c r="V131" s="67">
        <f t="shared" si="18"/>
      </c>
      <c r="W131" s="70"/>
      <c r="X131" s="70"/>
      <c r="Y131" s="70"/>
      <c r="Z131" s="70"/>
      <c r="AA131" s="70"/>
      <c r="AB131" s="70"/>
      <c r="AC131" s="70"/>
      <c r="AD131" s="70"/>
      <c r="AE131" s="70"/>
      <c r="AF131" s="70"/>
      <c r="AG131" s="70"/>
      <c r="AH131" s="70"/>
    </row>
    <row r="132" spans="1:34" ht="12.75">
      <c r="A132" s="125">
        <v>71</v>
      </c>
      <c r="B132" s="125">
        <f>TA!F79+TA!G79+TA!I79+TA!J79</f>
        <v>6</v>
      </c>
      <c r="C132" s="125">
        <f>TA!K79+TA!L79+TA!M79+TA!O79+TA!AI79+TA!AL79</f>
        <v>2</v>
      </c>
      <c r="D132" s="67" t="str">
        <f t="shared" si="14"/>
        <v>ЛОЖЬ</v>
      </c>
      <c r="E132" s="125">
        <f>TA!I79+TA!J79</f>
        <v>5</v>
      </c>
      <c r="F132" s="125">
        <f>TA!K79+TA!L79+TA!M79+TA!N79+TA!O79</f>
        <v>5</v>
      </c>
      <c r="G132" s="67">
        <f t="shared" si="15"/>
      </c>
      <c r="H132" s="125">
        <f>TA!S79+TA!T79</f>
        <v>2</v>
      </c>
      <c r="I132" s="125">
        <f>TA!U79+TA!V79+TA!X79+TA!Y79</f>
        <v>2</v>
      </c>
      <c r="J132" s="67">
        <f t="shared" si="16"/>
      </c>
      <c r="K132" s="125"/>
      <c r="L132" s="125"/>
      <c r="M132" s="67"/>
      <c r="N132" s="70">
        <v>0</v>
      </c>
      <c r="O132" s="70">
        <f>TA!Q79</f>
        <v>0</v>
      </c>
      <c r="P132" s="127">
        <f t="shared" si="13"/>
      </c>
      <c r="Q132" s="125">
        <f>TA!AI79</f>
        <v>2</v>
      </c>
      <c r="R132" s="125">
        <f>TA!Q79+TA!S79+TA!T79+TA!AB79+TA!AH79</f>
        <v>2</v>
      </c>
      <c r="S132" s="67">
        <f t="shared" si="17"/>
      </c>
      <c r="T132" s="70">
        <f>TA!W79</f>
        <v>0</v>
      </c>
      <c r="U132" s="70">
        <f>TA!X79+TA!Y79</f>
        <v>0</v>
      </c>
      <c r="V132" s="67">
        <f t="shared" si="18"/>
      </c>
      <c r="W132" s="70"/>
      <c r="X132" s="70"/>
      <c r="Y132" s="70"/>
      <c r="Z132" s="70"/>
      <c r="AA132" s="70"/>
      <c r="AB132" s="70"/>
      <c r="AC132" s="70"/>
      <c r="AD132" s="70"/>
      <c r="AE132" s="70"/>
      <c r="AF132" s="70"/>
      <c r="AG132" s="70"/>
      <c r="AH132" s="70"/>
    </row>
    <row r="133" spans="1:34" ht="12.75">
      <c r="A133" s="125">
        <v>72</v>
      </c>
      <c r="B133" s="125">
        <f>TA!F80+TA!G80+TA!I80+TA!J80</f>
        <v>0</v>
      </c>
      <c r="C133" s="125">
        <f>TA!K80+TA!L80+TA!M80+TA!O80+TA!AI80+TA!AL80</f>
        <v>0</v>
      </c>
      <c r="D133" s="67">
        <f t="shared" si="14"/>
      </c>
      <c r="E133" s="125">
        <f>TA!I80+TA!J80</f>
        <v>0</v>
      </c>
      <c r="F133" s="125">
        <f>TA!K80+TA!L80+TA!M80+TA!N80+TA!O80</f>
        <v>0</v>
      </c>
      <c r="G133" s="67">
        <f t="shared" si="15"/>
      </c>
      <c r="H133" s="125">
        <f>TA!S80+TA!T80</f>
        <v>0</v>
      </c>
      <c r="I133" s="125">
        <f>TA!U80+TA!V80+TA!X80+TA!Y80</f>
        <v>0</v>
      </c>
      <c r="J133" s="67">
        <f t="shared" si="16"/>
      </c>
      <c r="K133" s="125"/>
      <c r="L133" s="125"/>
      <c r="M133" s="67"/>
      <c r="N133" s="70">
        <v>0</v>
      </c>
      <c r="O133" s="70">
        <f>TA!Q80</f>
        <v>0</v>
      </c>
      <c r="P133" s="127">
        <f t="shared" si="13"/>
      </c>
      <c r="Q133" s="125">
        <f>TA!AI80</f>
        <v>0</v>
      </c>
      <c r="R133" s="125">
        <f>TA!Q80+TA!S80+TA!T80+TA!AB80+TA!AH80</f>
        <v>0</v>
      </c>
      <c r="S133" s="67">
        <f t="shared" si="17"/>
      </c>
      <c r="T133" s="70">
        <f>TA!W80</f>
        <v>0</v>
      </c>
      <c r="U133" s="70">
        <f>TA!X80+TA!Y80</f>
        <v>0</v>
      </c>
      <c r="V133" s="67">
        <f t="shared" si="18"/>
      </c>
      <c r="W133" s="70"/>
      <c r="X133" s="70"/>
      <c r="Y133" s="70"/>
      <c r="Z133" s="70"/>
      <c r="AA133" s="70"/>
      <c r="AB133" s="70"/>
      <c r="AC133" s="70"/>
      <c r="AD133" s="70"/>
      <c r="AE133" s="70"/>
      <c r="AF133" s="70"/>
      <c r="AG133" s="70"/>
      <c r="AH133" s="70"/>
    </row>
    <row r="134" spans="1:34" ht="12.75">
      <c r="A134" s="125">
        <v>73</v>
      </c>
      <c r="B134" s="125">
        <f>TA!F81+TA!G81+TA!I81+TA!J81</f>
        <v>2158</v>
      </c>
      <c r="C134" s="125">
        <f>TA!K81+TA!L81+TA!M81+TA!O81+TA!AI81+TA!AL81</f>
        <v>2141</v>
      </c>
      <c r="D134" s="67" t="str">
        <f t="shared" si="14"/>
        <v>ЛОЖЬ</v>
      </c>
      <c r="E134" s="125">
        <f>TA!I81+TA!J81</f>
        <v>1836</v>
      </c>
      <c r="F134" s="125">
        <f>TA!K81+TA!L81+TA!M81+TA!N81+TA!O81</f>
        <v>1836</v>
      </c>
      <c r="G134" s="67">
        <f t="shared" si="15"/>
      </c>
      <c r="H134" s="125">
        <f>TA!S81+TA!T81</f>
        <v>1757</v>
      </c>
      <c r="I134" s="125">
        <f>TA!U81+TA!V81+TA!X81+TA!Y81</f>
        <v>1757</v>
      </c>
      <c r="J134" s="67">
        <f t="shared" si="16"/>
      </c>
      <c r="K134" s="125"/>
      <c r="L134" s="125"/>
      <c r="M134" s="67"/>
      <c r="N134" s="70">
        <v>0</v>
      </c>
      <c r="O134" s="70">
        <f>TA!Q81</f>
        <v>0</v>
      </c>
      <c r="P134" s="127">
        <f t="shared" si="13"/>
      </c>
      <c r="Q134" s="125">
        <f>TA!AI81</f>
        <v>1850</v>
      </c>
      <c r="R134" s="125">
        <f>TA!Q81+TA!S81+TA!T81+TA!AB81+TA!AH81</f>
        <v>1821</v>
      </c>
      <c r="S134" s="67" t="str">
        <f t="shared" si="17"/>
        <v>ЛОЖЬ</v>
      </c>
      <c r="T134" s="70">
        <f>TA!W81</f>
        <v>0</v>
      </c>
      <c r="U134" s="70">
        <f>TA!X81+TA!Y81</f>
        <v>0</v>
      </c>
      <c r="V134" s="67">
        <f t="shared" si="18"/>
      </c>
      <c r="W134" s="70"/>
      <c r="X134" s="70"/>
      <c r="Y134" s="70"/>
      <c r="Z134" s="70"/>
      <c r="AA134" s="70"/>
      <c r="AB134" s="70"/>
      <c r="AC134" s="70"/>
      <c r="AD134" s="70"/>
      <c r="AE134" s="70"/>
      <c r="AF134" s="70"/>
      <c r="AG134" s="70"/>
      <c r="AH134" s="70"/>
    </row>
    <row r="135" spans="1:34" ht="12.75">
      <c r="A135" s="125">
        <v>74</v>
      </c>
      <c r="B135" s="125">
        <f>TA!F82+TA!G82+TA!I82+TA!J82</f>
        <v>1</v>
      </c>
      <c r="C135" s="125">
        <f>TA!K82+TA!L82+TA!M82+TA!O82+TA!AI82+TA!AL82</f>
        <v>1</v>
      </c>
      <c r="D135" s="67">
        <f t="shared" si="14"/>
      </c>
      <c r="E135" s="125">
        <f>TA!I82+TA!J82</f>
        <v>1</v>
      </c>
      <c r="F135" s="125">
        <f>TA!K82+TA!L82+TA!M82+TA!N82+TA!O82</f>
        <v>1</v>
      </c>
      <c r="G135" s="67">
        <f t="shared" si="15"/>
      </c>
      <c r="H135" s="125">
        <f>TA!S82+TA!T82</f>
        <v>1</v>
      </c>
      <c r="I135" s="125">
        <f>TA!U82+TA!V82+TA!X82+TA!Y82</f>
        <v>1</v>
      </c>
      <c r="J135" s="67">
        <f t="shared" si="16"/>
      </c>
      <c r="K135" s="125"/>
      <c r="L135" s="125"/>
      <c r="M135" s="67"/>
      <c r="N135" s="70">
        <v>0</v>
      </c>
      <c r="O135" s="70">
        <f>TA!Q82</f>
        <v>0</v>
      </c>
      <c r="P135" s="127">
        <f t="shared" si="13"/>
      </c>
      <c r="Q135" s="125">
        <f>TA!AI82</f>
        <v>1</v>
      </c>
      <c r="R135" s="125">
        <f>TA!Q82+TA!S82+TA!T82+TA!AB82+TA!AH82</f>
        <v>1</v>
      </c>
      <c r="S135" s="67">
        <f t="shared" si="17"/>
      </c>
      <c r="T135" s="70">
        <f>TA!W82</f>
        <v>0</v>
      </c>
      <c r="U135" s="70">
        <f>TA!X82+TA!Y82</f>
        <v>0</v>
      </c>
      <c r="V135" s="67">
        <f t="shared" si="18"/>
      </c>
      <c r="W135" s="70"/>
      <c r="X135" s="70"/>
      <c r="Y135" s="70"/>
      <c r="Z135" s="70"/>
      <c r="AA135" s="70"/>
      <c r="AB135" s="70"/>
      <c r="AC135" s="70"/>
      <c r="AD135" s="70"/>
      <c r="AE135" s="70"/>
      <c r="AF135" s="70"/>
      <c r="AG135" s="70"/>
      <c r="AH135" s="70"/>
    </row>
    <row r="136" spans="1:34" ht="12.75">
      <c r="A136" s="125">
        <v>75</v>
      </c>
      <c r="B136" s="125">
        <f>TA!F83+TA!G83+TA!I83+TA!J83</f>
        <v>30</v>
      </c>
      <c r="C136" s="125">
        <f>TA!K83+TA!L83+TA!M83+TA!O83+TA!AI83+TA!AL83</f>
        <v>30</v>
      </c>
      <c r="D136" s="67">
        <f t="shared" si="14"/>
      </c>
      <c r="E136" s="125">
        <f>TA!I83+TA!J83</f>
        <v>29</v>
      </c>
      <c r="F136" s="125">
        <f>TA!K83+TA!L83+TA!M83+TA!N83+TA!O83</f>
        <v>29</v>
      </c>
      <c r="G136" s="67">
        <f t="shared" si="15"/>
      </c>
      <c r="H136" s="125">
        <f>TA!S83+TA!T83</f>
        <v>9</v>
      </c>
      <c r="I136" s="125">
        <f>TA!U83+TA!V83+TA!X83+TA!Y83</f>
        <v>9</v>
      </c>
      <c r="J136" s="67">
        <f t="shared" si="16"/>
      </c>
      <c r="K136" s="125"/>
      <c r="L136" s="125"/>
      <c r="M136" s="67"/>
      <c r="N136" s="70">
        <v>0</v>
      </c>
      <c r="O136" s="70">
        <f>TA!Q83</f>
        <v>0</v>
      </c>
      <c r="P136" s="127">
        <f t="shared" si="13"/>
      </c>
      <c r="Q136" s="125">
        <f>TA!AI83</f>
        <v>14</v>
      </c>
      <c r="R136" s="125">
        <f>TA!Q83+TA!S83+TA!T83+TA!AB83+TA!AH83</f>
        <v>11</v>
      </c>
      <c r="S136" s="67" t="str">
        <f t="shared" si="17"/>
        <v>ЛОЖЬ</v>
      </c>
      <c r="T136" s="70">
        <f>TA!W83</f>
        <v>0</v>
      </c>
      <c r="U136" s="70">
        <f>TA!X83+TA!Y83</f>
        <v>0</v>
      </c>
      <c r="V136" s="67">
        <f t="shared" si="18"/>
      </c>
      <c r="W136" s="70"/>
      <c r="X136" s="70"/>
      <c r="Y136" s="70"/>
      <c r="Z136" s="70"/>
      <c r="AA136" s="70"/>
      <c r="AB136" s="70"/>
      <c r="AC136" s="70"/>
      <c r="AD136" s="70"/>
      <c r="AE136" s="70"/>
      <c r="AF136" s="70"/>
      <c r="AG136" s="70"/>
      <c r="AH136" s="70"/>
    </row>
    <row r="137" spans="1:34" ht="12.75">
      <c r="A137" s="125">
        <v>76</v>
      </c>
      <c r="B137" s="125">
        <f>TA!F84+TA!G84+TA!I84+TA!J84</f>
        <v>1939</v>
      </c>
      <c r="C137" s="125">
        <f>TA!K84+TA!L84+TA!M84+TA!O84+TA!AI84+TA!AL84</f>
        <v>1929</v>
      </c>
      <c r="D137" s="67" t="str">
        <f t="shared" si="14"/>
        <v>ЛОЖЬ</v>
      </c>
      <c r="E137" s="125">
        <f>TA!I84+TA!J84</f>
        <v>1595</v>
      </c>
      <c r="F137" s="125">
        <f>TA!K84+TA!L84+TA!M84+TA!N84+TA!O84</f>
        <v>1595</v>
      </c>
      <c r="G137" s="67">
        <f t="shared" si="15"/>
      </c>
      <c r="H137" s="125">
        <f>TA!S84+TA!T84</f>
        <v>1434</v>
      </c>
      <c r="I137" s="125">
        <f>TA!U84+TA!V84+TA!X84+TA!Y84</f>
        <v>1434</v>
      </c>
      <c r="J137" s="67">
        <f t="shared" si="16"/>
      </c>
      <c r="K137" s="125"/>
      <c r="L137" s="125"/>
      <c r="M137" s="67"/>
      <c r="N137" s="70">
        <v>0</v>
      </c>
      <c r="O137" s="70">
        <f>TA!Q84</f>
        <v>0</v>
      </c>
      <c r="P137" s="127">
        <f t="shared" si="13"/>
      </c>
      <c r="Q137" s="125">
        <f>TA!AI84</f>
        <v>1644</v>
      </c>
      <c r="R137" s="125">
        <f>TA!Q84+TA!S84+TA!T84+TA!AB84+TA!AH84</f>
        <v>1507</v>
      </c>
      <c r="S137" s="67" t="str">
        <f t="shared" si="17"/>
        <v>ЛОЖЬ</v>
      </c>
      <c r="T137" s="70">
        <f>TA!W84</f>
        <v>0</v>
      </c>
      <c r="U137" s="70">
        <f>TA!X84+TA!Y84</f>
        <v>0</v>
      </c>
      <c r="V137" s="67">
        <f t="shared" si="18"/>
      </c>
      <c r="W137" s="70"/>
      <c r="X137" s="70"/>
      <c r="Y137" s="70"/>
      <c r="Z137" s="70"/>
      <c r="AA137" s="70"/>
      <c r="AB137" s="70"/>
      <c r="AC137" s="70"/>
      <c r="AD137" s="70"/>
      <c r="AE137" s="70"/>
      <c r="AF137" s="70"/>
      <c r="AG137" s="70"/>
      <c r="AH137" s="70"/>
    </row>
    <row r="138" spans="1:34" ht="12.75">
      <c r="A138" s="125">
        <v>77</v>
      </c>
      <c r="B138" s="125">
        <f>TA!F85+TA!G85+TA!I85+TA!J85</f>
        <v>675</v>
      </c>
      <c r="C138" s="125">
        <f>TA!K85+TA!L85+TA!M85+TA!O85+TA!AI85+TA!AL85</f>
        <v>669</v>
      </c>
      <c r="D138" s="67" t="str">
        <f t="shared" si="14"/>
        <v>ЛОЖЬ</v>
      </c>
      <c r="E138" s="125">
        <f>TA!I85+TA!J85</f>
        <v>578</v>
      </c>
      <c r="F138" s="125">
        <f>TA!K85+TA!L85+TA!M85+TA!N85+TA!O85</f>
        <v>578</v>
      </c>
      <c r="G138" s="67">
        <f t="shared" si="15"/>
      </c>
      <c r="H138" s="125">
        <f>TA!S85+TA!T85</f>
        <v>396</v>
      </c>
      <c r="I138" s="125">
        <f>TA!U85+TA!V85+TA!X85+TA!Y85</f>
        <v>396</v>
      </c>
      <c r="J138" s="67">
        <f t="shared" si="16"/>
      </c>
      <c r="K138" s="125"/>
      <c r="L138" s="125"/>
      <c r="M138" s="67"/>
      <c r="N138" s="70">
        <v>0</v>
      </c>
      <c r="O138" s="70">
        <f>TA!Q85</f>
        <v>0</v>
      </c>
      <c r="P138" s="127">
        <f t="shared" si="13"/>
      </c>
      <c r="Q138" s="125">
        <f>TA!AI85</f>
        <v>530</v>
      </c>
      <c r="R138" s="125">
        <f>TA!Q85+TA!S85+TA!T85+TA!AB85+TA!AH85</f>
        <v>433</v>
      </c>
      <c r="S138" s="67" t="str">
        <f t="shared" si="17"/>
        <v>ЛОЖЬ</v>
      </c>
      <c r="T138" s="70">
        <f>TA!W85</f>
        <v>0</v>
      </c>
      <c r="U138" s="70">
        <f>TA!X85+TA!Y85</f>
        <v>0</v>
      </c>
      <c r="V138" s="67">
        <f t="shared" si="18"/>
      </c>
      <c r="W138" s="70"/>
      <c r="X138" s="70"/>
      <c r="Y138" s="70"/>
      <c r="Z138" s="70"/>
      <c r="AA138" s="70"/>
      <c r="AB138" s="70"/>
      <c r="AC138" s="70"/>
      <c r="AD138" s="70"/>
      <c r="AE138" s="70"/>
      <c r="AF138" s="70"/>
      <c r="AG138" s="70"/>
      <c r="AH138" s="70"/>
    </row>
    <row r="139" spans="1:34" ht="12.75">
      <c r="A139" s="125">
        <v>78</v>
      </c>
      <c r="B139" s="125">
        <f>TA!F86+TA!G86+TA!I86+TA!J86</f>
        <v>1</v>
      </c>
      <c r="C139" s="125">
        <f>TA!K86+TA!L86+TA!M86+TA!O86+TA!AI86+TA!AL86</f>
        <v>0</v>
      </c>
      <c r="D139" s="67" t="str">
        <f t="shared" si="14"/>
        <v>ЛОЖЬ</v>
      </c>
      <c r="E139" s="125">
        <f>TA!I86+TA!J86</f>
        <v>1</v>
      </c>
      <c r="F139" s="125">
        <f>TA!K86+TA!L86+TA!M86+TA!N86+TA!O86</f>
        <v>1</v>
      </c>
      <c r="G139" s="67">
        <f t="shared" si="15"/>
      </c>
      <c r="H139" s="125">
        <f>TA!S86+TA!T86</f>
        <v>0</v>
      </c>
      <c r="I139" s="125">
        <f>TA!U86+TA!V86+TA!X86+TA!Y86</f>
        <v>0</v>
      </c>
      <c r="J139" s="67">
        <f t="shared" si="16"/>
      </c>
      <c r="K139" s="125"/>
      <c r="L139" s="125"/>
      <c r="M139" s="67"/>
      <c r="N139" s="70">
        <v>0</v>
      </c>
      <c r="O139" s="70">
        <f>TA!Q86</f>
        <v>0</v>
      </c>
      <c r="P139" s="127">
        <f t="shared" si="13"/>
      </c>
      <c r="Q139" s="125">
        <f>TA!AI86</f>
        <v>0</v>
      </c>
      <c r="R139" s="125">
        <f>TA!Q86+TA!S86+TA!T86+TA!AB86+TA!AH86</f>
        <v>0</v>
      </c>
      <c r="S139" s="67">
        <f t="shared" si="17"/>
      </c>
      <c r="T139" s="70">
        <f>TA!W86</f>
        <v>0</v>
      </c>
      <c r="U139" s="70">
        <f>TA!X86+TA!Y86</f>
        <v>0</v>
      </c>
      <c r="V139" s="67">
        <f t="shared" si="18"/>
      </c>
      <c r="W139" s="70"/>
      <c r="X139" s="70"/>
      <c r="Y139" s="70"/>
      <c r="Z139" s="70"/>
      <c r="AA139" s="70"/>
      <c r="AB139" s="70"/>
      <c r="AC139" s="70"/>
      <c r="AD139" s="70"/>
      <c r="AE139" s="70"/>
      <c r="AF139" s="70"/>
      <c r="AG139" s="70"/>
      <c r="AH139" s="70"/>
    </row>
    <row r="140" spans="1:34" ht="12.75">
      <c r="A140" s="125">
        <v>79</v>
      </c>
      <c r="B140" s="125">
        <f>TA!F87+TA!G87+TA!I87+TA!J87</f>
        <v>0</v>
      </c>
      <c r="C140" s="125">
        <f>TA!K87+TA!L87+TA!M87+TA!O87+TA!AI87+TA!AL87</f>
        <v>0</v>
      </c>
      <c r="D140" s="67">
        <f t="shared" si="14"/>
      </c>
      <c r="E140" s="125">
        <f>TA!I87+TA!J87</f>
        <v>0</v>
      </c>
      <c r="F140" s="125">
        <f>TA!K87+TA!L87+TA!M87+TA!N87+TA!O87</f>
        <v>0</v>
      </c>
      <c r="G140" s="67">
        <f t="shared" si="15"/>
      </c>
      <c r="H140" s="125">
        <f>TA!S87+TA!T87</f>
        <v>0</v>
      </c>
      <c r="I140" s="125">
        <f>TA!U87+TA!V87+TA!X87+TA!Y87</f>
        <v>0</v>
      </c>
      <c r="J140" s="67">
        <f t="shared" si="16"/>
      </c>
      <c r="K140" s="125"/>
      <c r="L140" s="125"/>
      <c r="M140" s="67"/>
      <c r="N140" s="70">
        <v>0</v>
      </c>
      <c r="O140" s="70">
        <f>TA!Q87</f>
        <v>0</v>
      </c>
      <c r="P140" s="127">
        <f t="shared" si="13"/>
      </c>
      <c r="Q140" s="125">
        <f>TA!AI87</f>
        <v>0</v>
      </c>
      <c r="R140" s="125">
        <f>TA!Q87+TA!S87+TA!T87+TA!AB87+TA!AH87</f>
        <v>0</v>
      </c>
      <c r="S140" s="67">
        <f t="shared" si="17"/>
      </c>
      <c r="T140" s="70">
        <f>TA!W87</f>
        <v>0</v>
      </c>
      <c r="U140" s="70">
        <f>TA!X87+TA!Y87</f>
        <v>0</v>
      </c>
      <c r="V140" s="67">
        <f t="shared" si="18"/>
      </c>
      <c r="W140" s="70"/>
      <c r="X140" s="70"/>
      <c r="Y140" s="70"/>
      <c r="Z140" s="70"/>
      <c r="AA140" s="70"/>
      <c r="AB140" s="70"/>
      <c r="AC140" s="70"/>
      <c r="AD140" s="70"/>
      <c r="AE140" s="70"/>
      <c r="AF140" s="70"/>
      <c r="AG140" s="70"/>
      <c r="AH140" s="70"/>
    </row>
    <row r="141" spans="1:34" ht="12.75">
      <c r="A141" s="125">
        <v>80</v>
      </c>
      <c r="B141" s="125">
        <f>TA!F88+TA!G88+TA!I88+TA!J88</f>
        <v>166</v>
      </c>
      <c r="C141" s="125">
        <f>TA!K88+TA!L88+TA!M88+TA!O88+TA!AI88+TA!AL88</f>
        <v>158</v>
      </c>
      <c r="D141" s="67" t="str">
        <f t="shared" si="14"/>
        <v>ЛОЖЬ</v>
      </c>
      <c r="E141" s="125">
        <f>TA!I88+TA!J88</f>
        <v>131</v>
      </c>
      <c r="F141" s="125">
        <f>TA!K88+TA!L88+TA!M88+TA!N88+TA!O88</f>
        <v>131</v>
      </c>
      <c r="G141" s="67">
        <f t="shared" si="15"/>
      </c>
      <c r="H141" s="125">
        <f>TA!S88+TA!T88</f>
        <v>83</v>
      </c>
      <c r="I141" s="125">
        <f>TA!U88+TA!V88+TA!X88+TA!Y88</f>
        <v>83</v>
      </c>
      <c r="J141" s="67">
        <f t="shared" si="16"/>
      </c>
      <c r="K141" s="125"/>
      <c r="L141" s="125"/>
      <c r="M141" s="67"/>
      <c r="N141" s="70">
        <v>0</v>
      </c>
      <c r="O141" s="70">
        <f>TA!Q88</f>
        <v>0</v>
      </c>
      <c r="P141" s="127">
        <f t="shared" si="13"/>
      </c>
      <c r="Q141" s="125">
        <f>TA!AI88</f>
        <v>114</v>
      </c>
      <c r="R141" s="125">
        <f>TA!Q88+TA!S88+TA!T88+TA!AB88+TA!AH88</f>
        <v>103</v>
      </c>
      <c r="S141" s="67" t="str">
        <f t="shared" si="17"/>
        <v>ЛОЖЬ</v>
      </c>
      <c r="T141" s="70">
        <f>TA!W88</f>
        <v>0</v>
      </c>
      <c r="U141" s="70">
        <f>TA!X88+TA!Y88</f>
        <v>0</v>
      </c>
      <c r="V141" s="67">
        <f t="shared" si="18"/>
      </c>
      <c r="W141" s="70"/>
      <c r="X141" s="70"/>
      <c r="Y141" s="70"/>
      <c r="Z141" s="70"/>
      <c r="AA141" s="70"/>
      <c r="AB141" s="70"/>
      <c r="AC141" s="70"/>
      <c r="AD141" s="70"/>
      <c r="AE141" s="70"/>
      <c r="AF141" s="70"/>
      <c r="AG141" s="70"/>
      <c r="AH141" s="70"/>
    </row>
    <row r="142" spans="1:34" ht="12.75">
      <c r="A142" s="125">
        <v>81</v>
      </c>
      <c r="B142" s="125">
        <f>TA!F89+TA!G89+TA!I89+TA!J89</f>
        <v>63</v>
      </c>
      <c r="C142" s="125">
        <f>TA!K89+TA!L89+TA!M89+TA!O89+TA!AI89+TA!AL89</f>
        <v>63</v>
      </c>
      <c r="D142" s="67">
        <f t="shared" si="14"/>
      </c>
      <c r="E142" s="125">
        <f>TA!I89+TA!J89</f>
        <v>55</v>
      </c>
      <c r="F142" s="125">
        <f>TA!K89+TA!L89+TA!M89+TA!N89+TA!O89</f>
        <v>55</v>
      </c>
      <c r="G142" s="67">
        <f t="shared" si="15"/>
      </c>
      <c r="H142" s="125">
        <f>TA!S89+TA!T89</f>
        <v>37</v>
      </c>
      <c r="I142" s="125">
        <f>TA!U89+TA!V89+TA!X89+TA!Y89</f>
        <v>37</v>
      </c>
      <c r="J142" s="67">
        <f t="shared" si="16"/>
      </c>
      <c r="K142" s="125"/>
      <c r="L142" s="125"/>
      <c r="M142" s="67"/>
      <c r="N142" s="70">
        <v>0</v>
      </c>
      <c r="O142" s="70">
        <f>TA!Q89</f>
        <v>0</v>
      </c>
      <c r="P142" s="127">
        <f t="shared" si="13"/>
      </c>
      <c r="Q142" s="125">
        <f>TA!AI89</f>
        <v>51</v>
      </c>
      <c r="R142" s="125">
        <f>TA!Q89+TA!S89+TA!T89+TA!AB89+TA!AH89</f>
        <v>39</v>
      </c>
      <c r="S142" s="67" t="str">
        <f t="shared" si="17"/>
        <v>ЛОЖЬ</v>
      </c>
      <c r="T142" s="70">
        <f>TA!W89</f>
        <v>0</v>
      </c>
      <c r="U142" s="70">
        <f>TA!X89+TA!Y89</f>
        <v>0</v>
      </c>
      <c r="V142" s="67">
        <f t="shared" si="18"/>
      </c>
      <c r="W142" s="70"/>
      <c r="X142" s="70"/>
      <c r="Y142" s="70"/>
      <c r="Z142" s="70"/>
      <c r="AA142" s="70"/>
      <c r="AB142" s="70"/>
      <c r="AC142" s="70"/>
      <c r="AD142" s="70"/>
      <c r="AE142" s="70"/>
      <c r="AF142" s="70"/>
      <c r="AG142" s="70"/>
      <c r="AH142" s="70"/>
    </row>
    <row r="143" spans="1:34" ht="12.75">
      <c r="A143" s="125">
        <v>82</v>
      </c>
      <c r="B143" s="125">
        <f>TA!F90+TA!G90+TA!I90+TA!J90</f>
        <v>14</v>
      </c>
      <c r="C143" s="125">
        <f>TA!K90+TA!L90+TA!M90+TA!O90+TA!AI90+TA!AL90</f>
        <v>14</v>
      </c>
      <c r="D143" s="67">
        <f t="shared" si="14"/>
      </c>
      <c r="E143" s="125">
        <f>TA!I90+TA!J90</f>
        <v>14</v>
      </c>
      <c r="F143" s="125">
        <f>TA!K90+TA!L90+TA!M90+TA!N90+TA!O90</f>
        <v>14</v>
      </c>
      <c r="G143" s="67">
        <f t="shared" si="15"/>
      </c>
      <c r="H143" s="125">
        <f>TA!S90+TA!T90</f>
        <v>10</v>
      </c>
      <c r="I143" s="125">
        <f>TA!U90+TA!V90+TA!X90+TA!Y90</f>
        <v>10</v>
      </c>
      <c r="J143" s="67">
        <f t="shared" si="16"/>
      </c>
      <c r="K143" s="125"/>
      <c r="L143" s="125"/>
      <c r="M143" s="67"/>
      <c r="N143" s="70">
        <v>0</v>
      </c>
      <c r="O143" s="70">
        <f>TA!Q90</f>
        <v>0</v>
      </c>
      <c r="P143" s="127">
        <f t="shared" si="13"/>
      </c>
      <c r="Q143" s="125">
        <f>TA!AI90</f>
        <v>13</v>
      </c>
      <c r="R143" s="125">
        <f>TA!Q90+TA!S90+TA!T90+TA!AB90+TA!AH90</f>
        <v>11</v>
      </c>
      <c r="S143" s="67" t="str">
        <f t="shared" si="17"/>
        <v>ЛОЖЬ</v>
      </c>
      <c r="T143" s="70">
        <f>TA!W90</f>
        <v>0</v>
      </c>
      <c r="U143" s="70">
        <f>TA!X90+TA!Y90</f>
        <v>0</v>
      </c>
      <c r="V143" s="67">
        <f t="shared" si="18"/>
      </c>
      <c r="W143" s="70"/>
      <c r="X143" s="70"/>
      <c r="Y143" s="70"/>
      <c r="Z143" s="70"/>
      <c r="AA143" s="70"/>
      <c r="AB143" s="70"/>
      <c r="AC143" s="70"/>
      <c r="AD143" s="70"/>
      <c r="AE143" s="70"/>
      <c r="AF143" s="70"/>
      <c r="AG143" s="70"/>
      <c r="AH143" s="70"/>
    </row>
    <row r="144" spans="1:34" ht="12.75">
      <c r="A144" s="125">
        <v>83</v>
      </c>
      <c r="B144" s="125">
        <f>TA!F91+TA!G91+TA!I91+TA!J91</f>
        <v>50</v>
      </c>
      <c r="C144" s="125">
        <f>TA!K91+TA!L91+TA!M91+TA!O91+TA!AI91+TA!AL91</f>
        <v>48</v>
      </c>
      <c r="D144" s="67" t="str">
        <f t="shared" si="14"/>
        <v>ЛОЖЬ</v>
      </c>
      <c r="E144" s="125">
        <f>TA!I91+TA!J91</f>
        <v>31</v>
      </c>
      <c r="F144" s="125">
        <f>TA!K91+TA!L91+TA!M91+TA!N91+TA!O91</f>
        <v>31</v>
      </c>
      <c r="G144" s="67">
        <f t="shared" si="15"/>
      </c>
      <c r="H144" s="125">
        <f>TA!S91+TA!T91</f>
        <v>31</v>
      </c>
      <c r="I144" s="125">
        <f>TA!U91+TA!V91+TA!X91+TA!Y91</f>
        <v>31</v>
      </c>
      <c r="J144" s="67">
        <f t="shared" si="16"/>
      </c>
      <c r="K144" s="125"/>
      <c r="L144" s="125"/>
      <c r="M144" s="67"/>
      <c r="N144" s="70">
        <v>0</v>
      </c>
      <c r="O144" s="70">
        <f>TA!Q91</f>
        <v>0</v>
      </c>
      <c r="P144" s="127">
        <f t="shared" si="13"/>
      </c>
      <c r="Q144" s="125">
        <f>TA!AI91</f>
        <v>36</v>
      </c>
      <c r="R144" s="125">
        <f>TA!Q91+TA!S91+TA!T91+TA!AB91+TA!AH91</f>
        <v>33</v>
      </c>
      <c r="S144" s="67" t="str">
        <f t="shared" si="17"/>
        <v>ЛОЖЬ</v>
      </c>
      <c r="T144" s="70">
        <f>TA!W91</f>
        <v>0</v>
      </c>
      <c r="U144" s="70">
        <f>TA!X91+TA!Y91</f>
        <v>0</v>
      </c>
      <c r="V144" s="67">
        <f t="shared" si="18"/>
      </c>
      <c r="W144" s="70"/>
      <c r="X144" s="70"/>
      <c r="Y144" s="70"/>
      <c r="Z144" s="70"/>
      <c r="AA144" s="70"/>
      <c r="AB144" s="70"/>
      <c r="AC144" s="70"/>
      <c r="AD144" s="70"/>
      <c r="AE144" s="70"/>
      <c r="AF144" s="70"/>
      <c r="AG144" s="70"/>
      <c r="AH144" s="70"/>
    </row>
    <row r="145" spans="1:34" ht="12.75">
      <c r="A145" s="125">
        <v>84</v>
      </c>
      <c r="B145" s="125">
        <f>TA!F92+TA!G92+TA!I92+TA!J92</f>
        <v>4</v>
      </c>
      <c r="C145" s="125">
        <f>TA!K92+TA!L92+TA!M92+TA!O92+TA!AI92+TA!AL92</f>
        <v>4</v>
      </c>
      <c r="D145" s="67">
        <f t="shared" si="14"/>
      </c>
      <c r="E145" s="125">
        <f>TA!I92+TA!J92</f>
        <v>4</v>
      </c>
      <c r="F145" s="125">
        <f>TA!K92+TA!L92+TA!M92+TA!N92+TA!O92</f>
        <v>4</v>
      </c>
      <c r="G145" s="67">
        <f t="shared" si="15"/>
      </c>
      <c r="H145" s="125">
        <f>TA!S92+TA!T92</f>
        <v>2</v>
      </c>
      <c r="I145" s="125">
        <f>TA!U92+TA!V92+TA!X92+TA!Y92</f>
        <v>2</v>
      </c>
      <c r="J145" s="67">
        <f t="shared" si="16"/>
      </c>
      <c r="K145" s="125"/>
      <c r="L145" s="125"/>
      <c r="M145" s="67"/>
      <c r="N145" s="70">
        <v>0</v>
      </c>
      <c r="O145" s="70">
        <f>TA!Q92</f>
        <v>0</v>
      </c>
      <c r="P145" s="127">
        <f t="shared" si="13"/>
      </c>
      <c r="Q145" s="125">
        <f>TA!AI92</f>
        <v>3</v>
      </c>
      <c r="R145" s="125">
        <f>TA!Q92+TA!S92+TA!T92+TA!AB92+TA!AH92</f>
        <v>2</v>
      </c>
      <c r="S145" s="67" t="str">
        <f t="shared" si="17"/>
        <v>ЛОЖЬ</v>
      </c>
      <c r="T145" s="70">
        <f>TA!W92</f>
        <v>0</v>
      </c>
      <c r="U145" s="70">
        <f>TA!X92+TA!Y92</f>
        <v>0</v>
      </c>
      <c r="V145" s="67">
        <f t="shared" si="18"/>
      </c>
      <c r="W145" s="70"/>
      <c r="X145" s="70"/>
      <c r="Y145" s="70"/>
      <c r="Z145" s="70"/>
      <c r="AA145" s="70"/>
      <c r="AB145" s="70"/>
      <c r="AC145" s="70"/>
      <c r="AD145" s="70"/>
      <c r="AE145" s="70"/>
      <c r="AF145" s="70"/>
      <c r="AG145" s="70"/>
      <c r="AH145" s="70"/>
    </row>
    <row r="146" spans="1:34" ht="12.75">
      <c r="A146" s="125">
        <v>85</v>
      </c>
      <c r="B146" s="125">
        <f>TA!F93+TA!G93+TA!I93+TA!J93</f>
        <v>0</v>
      </c>
      <c r="C146" s="125">
        <f>TA!K93+TA!L93+TA!M93+TA!O93+TA!AI93+TA!AL93</f>
        <v>0</v>
      </c>
      <c r="D146" s="67">
        <f t="shared" si="14"/>
      </c>
      <c r="E146" s="125">
        <f>TA!I93+TA!J93</f>
        <v>0</v>
      </c>
      <c r="F146" s="125">
        <f>TA!K93+TA!L93+TA!M93+TA!N93+TA!O93</f>
        <v>0</v>
      </c>
      <c r="G146" s="67">
        <f t="shared" si="15"/>
      </c>
      <c r="H146" s="125">
        <f>TA!S93+TA!T93</f>
        <v>0</v>
      </c>
      <c r="I146" s="125">
        <f>TA!U93+TA!V93+TA!X93+TA!Y93</f>
        <v>0</v>
      </c>
      <c r="J146" s="67">
        <f t="shared" si="16"/>
      </c>
      <c r="K146" s="125"/>
      <c r="L146" s="125"/>
      <c r="M146" s="67"/>
      <c r="N146" s="70">
        <v>0</v>
      </c>
      <c r="O146" s="70">
        <f>TA!Q93</f>
        <v>0</v>
      </c>
      <c r="P146" s="127">
        <f aca="true" t="shared" si="19" ref="P146:P209">IF(N146=O146,"","ЛОЖЬ")</f>
      </c>
      <c r="Q146" s="125">
        <f>TA!AI93</f>
        <v>0</v>
      </c>
      <c r="R146" s="125">
        <f>TA!Q93+TA!S93+TA!T93+TA!AB93+TA!AH93</f>
        <v>0</v>
      </c>
      <c r="S146" s="67">
        <f t="shared" si="17"/>
      </c>
      <c r="T146" s="70">
        <f>TA!W93</f>
        <v>0</v>
      </c>
      <c r="U146" s="70">
        <f>TA!X93+TA!Y93</f>
        <v>0</v>
      </c>
      <c r="V146" s="67">
        <f t="shared" si="18"/>
      </c>
      <c r="W146" s="70"/>
      <c r="X146" s="70"/>
      <c r="Y146" s="70"/>
      <c r="Z146" s="70"/>
      <c r="AA146" s="70"/>
      <c r="AB146" s="70"/>
      <c r="AC146" s="70"/>
      <c r="AD146" s="70"/>
      <c r="AE146" s="70"/>
      <c r="AF146" s="70"/>
      <c r="AG146" s="70"/>
      <c r="AH146" s="70"/>
    </row>
    <row r="147" spans="1:34" ht="12.75">
      <c r="A147" s="125">
        <v>86</v>
      </c>
      <c r="B147" s="125">
        <f>TA!F94+TA!G94+TA!I94+TA!J94</f>
        <v>0</v>
      </c>
      <c r="C147" s="125">
        <f>TA!K94+TA!L94+TA!M94+TA!O94+TA!AI94+TA!AL94</f>
        <v>0</v>
      </c>
      <c r="D147" s="67">
        <f t="shared" si="14"/>
      </c>
      <c r="E147" s="125">
        <f>TA!I94+TA!J94</f>
        <v>0</v>
      </c>
      <c r="F147" s="125">
        <f>TA!K94+TA!L94+TA!M94+TA!N94+TA!O94</f>
        <v>0</v>
      </c>
      <c r="G147" s="67">
        <f t="shared" si="15"/>
      </c>
      <c r="H147" s="125">
        <f>TA!S94+TA!T94</f>
        <v>0</v>
      </c>
      <c r="I147" s="125">
        <f>TA!U94+TA!V94+TA!X94+TA!Y94</f>
        <v>0</v>
      </c>
      <c r="J147" s="67">
        <f t="shared" si="16"/>
      </c>
      <c r="K147" s="125"/>
      <c r="L147" s="125"/>
      <c r="M147" s="67"/>
      <c r="N147" s="70">
        <v>0</v>
      </c>
      <c r="O147" s="70">
        <f>TA!Q94</f>
        <v>0</v>
      </c>
      <c r="P147" s="127">
        <f t="shared" si="19"/>
      </c>
      <c r="Q147" s="125">
        <f>TA!AI94</f>
        <v>0</v>
      </c>
      <c r="R147" s="125">
        <f>TA!Q94+TA!S94+TA!T94+TA!AB94+TA!AH94</f>
        <v>0</v>
      </c>
      <c r="S147" s="67">
        <f t="shared" si="17"/>
      </c>
      <c r="T147" s="70">
        <f>TA!W94</f>
        <v>0</v>
      </c>
      <c r="U147" s="70">
        <f>TA!X94+TA!Y94</f>
        <v>0</v>
      </c>
      <c r="V147" s="67">
        <f t="shared" si="18"/>
      </c>
      <c r="W147" s="70"/>
      <c r="X147" s="70"/>
      <c r="Y147" s="70"/>
      <c r="Z147" s="70"/>
      <c r="AA147" s="70"/>
      <c r="AB147" s="70"/>
      <c r="AC147" s="70"/>
      <c r="AD147" s="70"/>
      <c r="AE147" s="70"/>
      <c r="AF147" s="70"/>
      <c r="AG147" s="70"/>
      <c r="AH147" s="70"/>
    </row>
    <row r="148" spans="1:34" ht="12.75">
      <c r="A148" s="125">
        <v>87</v>
      </c>
      <c r="B148" s="125">
        <f>TA!F95+TA!G95+TA!I95+TA!J95</f>
        <v>0</v>
      </c>
      <c r="C148" s="125">
        <f>TA!K95+TA!L95+TA!M95+TA!O95+TA!AI95+TA!AL95</f>
        <v>0</v>
      </c>
      <c r="D148" s="67">
        <f t="shared" si="14"/>
      </c>
      <c r="E148" s="125">
        <f>TA!I95+TA!J95</f>
        <v>0</v>
      </c>
      <c r="F148" s="125">
        <f>TA!K95+TA!L95+TA!M95+TA!N95+TA!O95</f>
        <v>0</v>
      </c>
      <c r="G148" s="67">
        <f t="shared" si="15"/>
      </c>
      <c r="H148" s="125">
        <f>TA!S95+TA!T95</f>
        <v>0</v>
      </c>
      <c r="I148" s="125">
        <f>TA!U95+TA!V95+TA!X95+TA!Y95</f>
        <v>0</v>
      </c>
      <c r="J148" s="67">
        <f t="shared" si="16"/>
      </c>
      <c r="K148" s="125"/>
      <c r="L148" s="125"/>
      <c r="M148" s="67"/>
      <c r="N148" s="70">
        <v>0</v>
      </c>
      <c r="O148" s="70">
        <f>TA!Q95</f>
        <v>0</v>
      </c>
      <c r="P148" s="127">
        <f t="shared" si="19"/>
      </c>
      <c r="Q148" s="125">
        <f>TA!AI95</f>
        <v>0</v>
      </c>
      <c r="R148" s="125">
        <f>TA!Q95+TA!S95+TA!T95+TA!AB95+TA!AH95</f>
        <v>0</v>
      </c>
      <c r="S148" s="67">
        <f t="shared" si="17"/>
      </c>
      <c r="T148" s="70">
        <f>TA!W95</f>
        <v>0</v>
      </c>
      <c r="U148" s="70">
        <f>TA!X95+TA!Y95</f>
        <v>0</v>
      </c>
      <c r="V148" s="67">
        <f t="shared" si="18"/>
      </c>
      <c r="W148" s="70"/>
      <c r="X148" s="70"/>
      <c r="Y148" s="70"/>
      <c r="Z148" s="70"/>
      <c r="AA148" s="70"/>
      <c r="AB148" s="70"/>
      <c r="AC148" s="70"/>
      <c r="AD148" s="70"/>
      <c r="AE148" s="70"/>
      <c r="AF148" s="70"/>
      <c r="AG148" s="70"/>
      <c r="AH148" s="70"/>
    </row>
    <row r="149" spans="1:34" ht="12.75">
      <c r="A149" s="125">
        <v>88</v>
      </c>
      <c r="B149" s="125">
        <f>TA!F96+TA!G96+TA!I96+TA!J96</f>
        <v>31</v>
      </c>
      <c r="C149" s="125">
        <f>TA!K96+TA!L96+TA!M96+TA!O96+TA!AI96+TA!AL96</f>
        <v>29</v>
      </c>
      <c r="D149" s="67" t="str">
        <f t="shared" si="14"/>
        <v>ЛОЖЬ</v>
      </c>
      <c r="E149" s="125">
        <f>TA!I96+TA!J96</f>
        <v>24</v>
      </c>
      <c r="F149" s="125">
        <f>TA!K96+TA!L96+TA!M96+TA!N96+TA!O96</f>
        <v>24</v>
      </c>
      <c r="G149" s="67">
        <f t="shared" si="15"/>
      </c>
      <c r="H149" s="125">
        <f>TA!S96+TA!T96</f>
        <v>14</v>
      </c>
      <c r="I149" s="125">
        <f>TA!U96+TA!V96+TA!X96+TA!Y96</f>
        <v>14</v>
      </c>
      <c r="J149" s="67">
        <f t="shared" si="16"/>
      </c>
      <c r="K149" s="125"/>
      <c r="L149" s="125"/>
      <c r="M149" s="67"/>
      <c r="N149" s="70">
        <v>0</v>
      </c>
      <c r="O149" s="70">
        <f>TA!Q96</f>
        <v>0</v>
      </c>
      <c r="P149" s="127">
        <f t="shared" si="19"/>
      </c>
      <c r="Q149" s="125">
        <f>TA!AI96</f>
        <v>22</v>
      </c>
      <c r="R149" s="125">
        <f>TA!Q96+TA!S96+TA!T96+TA!AB96+TA!AH96</f>
        <v>17</v>
      </c>
      <c r="S149" s="67" t="str">
        <f t="shared" si="17"/>
        <v>ЛОЖЬ</v>
      </c>
      <c r="T149" s="70">
        <f>TA!W96</f>
        <v>0</v>
      </c>
      <c r="U149" s="70">
        <f>TA!X96+TA!Y96</f>
        <v>0</v>
      </c>
      <c r="V149" s="67">
        <f t="shared" si="18"/>
      </c>
      <c r="W149" s="70"/>
      <c r="X149" s="70"/>
      <c r="Y149" s="70"/>
      <c r="Z149" s="70"/>
      <c r="AA149" s="70"/>
      <c r="AB149" s="70"/>
      <c r="AC149" s="70"/>
      <c r="AD149" s="70"/>
      <c r="AE149" s="70"/>
      <c r="AF149" s="70"/>
      <c r="AG149" s="70"/>
      <c r="AH149" s="70"/>
    </row>
    <row r="150" spans="1:34" ht="12.75">
      <c r="A150" s="125">
        <v>89</v>
      </c>
      <c r="B150" s="125">
        <f>TA!F97+TA!G97+TA!I97+TA!J97</f>
        <v>4</v>
      </c>
      <c r="C150" s="125">
        <f>TA!K97+TA!L97+TA!M97+TA!O97+TA!AI97+TA!AL97</f>
        <v>3</v>
      </c>
      <c r="D150" s="67" t="str">
        <f t="shared" si="14"/>
        <v>ЛОЖЬ</v>
      </c>
      <c r="E150" s="125">
        <f>TA!I97+TA!J97</f>
        <v>3</v>
      </c>
      <c r="F150" s="125">
        <f>TA!K97+TA!L97+TA!M97+TA!N97+TA!O97</f>
        <v>3</v>
      </c>
      <c r="G150" s="67">
        <f t="shared" si="15"/>
      </c>
      <c r="H150" s="125">
        <f>TA!S97+TA!T97</f>
        <v>2</v>
      </c>
      <c r="I150" s="125">
        <f>TA!U97+TA!V97+TA!X97+TA!Y97</f>
        <v>2</v>
      </c>
      <c r="J150" s="67">
        <f t="shared" si="16"/>
      </c>
      <c r="K150" s="125"/>
      <c r="L150" s="125"/>
      <c r="M150" s="67"/>
      <c r="N150" s="70">
        <v>0</v>
      </c>
      <c r="O150" s="70">
        <f>TA!Q97</f>
        <v>0</v>
      </c>
      <c r="P150" s="127">
        <f t="shared" si="19"/>
      </c>
      <c r="Q150" s="125">
        <f>TA!AI97</f>
        <v>2</v>
      </c>
      <c r="R150" s="125">
        <f>TA!Q97+TA!S97+TA!T97+TA!AB97+TA!AH97</f>
        <v>2</v>
      </c>
      <c r="S150" s="67">
        <f t="shared" si="17"/>
      </c>
      <c r="T150" s="70">
        <f>TA!W97</f>
        <v>0</v>
      </c>
      <c r="U150" s="70">
        <f>TA!X97+TA!Y97</f>
        <v>0</v>
      </c>
      <c r="V150" s="67">
        <f t="shared" si="18"/>
      </c>
      <c r="W150" s="70"/>
      <c r="X150" s="70"/>
      <c r="Y150" s="70"/>
      <c r="Z150" s="70"/>
      <c r="AA150" s="70"/>
      <c r="AB150" s="70"/>
      <c r="AC150" s="70"/>
      <c r="AD150" s="70"/>
      <c r="AE150" s="70"/>
      <c r="AF150" s="70"/>
      <c r="AG150" s="70"/>
      <c r="AH150" s="70"/>
    </row>
    <row r="151" spans="1:34" ht="12.75">
      <c r="A151" s="125">
        <v>90</v>
      </c>
      <c r="B151" s="125">
        <f>TA!F98+TA!G98+TA!I98+TA!J98</f>
        <v>65</v>
      </c>
      <c r="C151" s="125">
        <f>TA!K98+TA!L98+TA!M98+TA!O98+TA!AI98+TA!AL98</f>
        <v>65</v>
      </c>
      <c r="D151" s="67">
        <f t="shared" si="14"/>
      </c>
      <c r="E151" s="125">
        <f>TA!I98+TA!J98</f>
        <v>61</v>
      </c>
      <c r="F151" s="125">
        <f>TA!K98+TA!L98+TA!M98+TA!N98+TA!O98</f>
        <v>61</v>
      </c>
      <c r="G151" s="67">
        <f t="shared" si="15"/>
      </c>
      <c r="H151" s="125">
        <f>TA!S98+TA!T98</f>
        <v>36</v>
      </c>
      <c r="I151" s="125">
        <f>TA!U98+TA!V98+TA!X98+TA!Y98</f>
        <v>36</v>
      </c>
      <c r="J151" s="67">
        <f t="shared" si="16"/>
      </c>
      <c r="K151" s="125"/>
      <c r="L151" s="125"/>
      <c r="M151" s="67"/>
      <c r="N151" s="70">
        <v>0</v>
      </c>
      <c r="O151" s="70">
        <f>TA!Q98</f>
        <v>0</v>
      </c>
      <c r="P151" s="127">
        <f t="shared" si="19"/>
      </c>
      <c r="Q151" s="125">
        <f>TA!AI98</f>
        <v>43</v>
      </c>
      <c r="R151" s="125">
        <f>TA!Q98+TA!S98+TA!T98+TA!AB98+TA!AH98</f>
        <v>41</v>
      </c>
      <c r="S151" s="67" t="str">
        <f t="shared" si="17"/>
        <v>ЛОЖЬ</v>
      </c>
      <c r="T151" s="70">
        <f>TA!W98</f>
        <v>0</v>
      </c>
      <c r="U151" s="70">
        <f>TA!X98+TA!Y98</f>
        <v>0</v>
      </c>
      <c r="V151" s="67">
        <f t="shared" si="18"/>
      </c>
      <c r="W151" s="70"/>
      <c r="X151" s="70"/>
      <c r="Y151" s="70"/>
      <c r="Z151" s="70"/>
      <c r="AA151" s="70"/>
      <c r="AB151" s="70"/>
      <c r="AC151" s="70"/>
      <c r="AD151" s="70"/>
      <c r="AE151" s="70"/>
      <c r="AF151" s="70"/>
      <c r="AG151" s="70"/>
      <c r="AH151" s="70"/>
    </row>
    <row r="152" spans="1:34" ht="12.75">
      <c r="A152" s="125">
        <v>91</v>
      </c>
      <c r="B152" s="125">
        <f>TA!F99+TA!G99+TA!I99+TA!J99</f>
        <v>45</v>
      </c>
      <c r="C152" s="125">
        <f>TA!K99+TA!L99+TA!M99+TA!O99+TA!AI99+TA!AL99</f>
        <v>45</v>
      </c>
      <c r="D152" s="67">
        <f t="shared" si="14"/>
      </c>
      <c r="E152" s="125">
        <f>TA!I99+TA!J99</f>
        <v>41</v>
      </c>
      <c r="F152" s="125">
        <f>TA!K99+TA!L99+TA!M99+TA!N99+TA!O99</f>
        <v>41</v>
      </c>
      <c r="G152" s="67">
        <f t="shared" si="15"/>
      </c>
      <c r="H152" s="125">
        <f>TA!S99+TA!T99</f>
        <v>21</v>
      </c>
      <c r="I152" s="125">
        <f>TA!U99+TA!V99+TA!X99+TA!Y99</f>
        <v>21</v>
      </c>
      <c r="J152" s="67">
        <f t="shared" si="16"/>
      </c>
      <c r="K152" s="125"/>
      <c r="L152" s="125"/>
      <c r="M152" s="67"/>
      <c r="N152" s="70">
        <v>0</v>
      </c>
      <c r="O152" s="70">
        <f>TA!Q99</f>
        <v>0</v>
      </c>
      <c r="P152" s="127">
        <f t="shared" si="19"/>
      </c>
      <c r="Q152" s="125">
        <f>TA!AI99</f>
        <v>27</v>
      </c>
      <c r="R152" s="125">
        <f>TA!Q99+TA!S99+TA!T99+TA!AB99+TA!AH99</f>
        <v>25</v>
      </c>
      <c r="S152" s="67" t="str">
        <f t="shared" si="17"/>
        <v>ЛОЖЬ</v>
      </c>
      <c r="T152" s="70">
        <f>TA!W99</f>
        <v>0</v>
      </c>
      <c r="U152" s="70">
        <f>TA!X99+TA!Y99</f>
        <v>0</v>
      </c>
      <c r="V152" s="67">
        <f t="shared" si="18"/>
      </c>
      <c r="W152" s="70"/>
      <c r="X152" s="70"/>
      <c r="Y152" s="70"/>
      <c r="Z152" s="70"/>
      <c r="AA152" s="70"/>
      <c r="AB152" s="70"/>
      <c r="AC152" s="70"/>
      <c r="AD152" s="70"/>
      <c r="AE152" s="70"/>
      <c r="AF152" s="70"/>
      <c r="AG152" s="70"/>
      <c r="AH152" s="70"/>
    </row>
    <row r="153" spans="1:34" ht="12.75">
      <c r="A153" s="125">
        <v>92</v>
      </c>
      <c r="B153" s="125">
        <f>TA!F100+TA!G100+TA!I100+TA!J100</f>
        <v>5</v>
      </c>
      <c r="C153" s="125">
        <f>TA!K100+TA!L100+TA!M100+TA!O100+TA!AI100+TA!AL100</f>
        <v>5</v>
      </c>
      <c r="D153" s="67">
        <f t="shared" si="14"/>
      </c>
      <c r="E153" s="125">
        <f>TA!I100+TA!J100</f>
        <v>2</v>
      </c>
      <c r="F153" s="125">
        <f>TA!K100+TA!L100+TA!M100+TA!N100+TA!O100</f>
        <v>2</v>
      </c>
      <c r="G153" s="67">
        <f t="shared" si="15"/>
      </c>
      <c r="H153" s="125">
        <f>TA!S100+TA!T100</f>
        <v>2</v>
      </c>
      <c r="I153" s="125">
        <f>TA!U100+TA!V100+TA!X100+TA!Y100</f>
        <v>2</v>
      </c>
      <c r="J153" s="67">
        <f t="shared" si="16"/>
      </c>
      <c r="K153" s="125"/>
      <c r="L153" s="125"/>
      <c r="M153" s="67"/>
      <c r="N153" s="70">
        <v>0</v>
      </c>
      <c r="O153" s="70">
        <f>TA!Q100</f>
        <v>0</v>
      </c>
      <c r="P153" s="127">
        <f t="shared" si="19"/>
      </c>
      <c r="Q153" s="125">
        <f>TA!AI100</f>
        <v>5</v>
      </c>
      <c r="R153" s="125">
        <f>TA!Q100+TA!S100+TA!T100+TA!AB100+TA!AH100</f>
        <v>3</v>
      </c>
      <c r="S153" s="67" t="str">
        <f t="shared" si="17"/>
        <v>ЛОЖЬ</v>
      </c>
      <c r="T153" s="70">
        <f>TA!W100</f>
        <v>0</v>
      </c>
      <c r="U153" s="70">
        <f>TA!X100+TA!Y100</f>
        <v>0</v>
      </c>
      <c r="V153" s="67">
        <f t="shared" si="18"/>
      </c>
      <c r="W153" s="70"/>
      <c r="X153" s="70"/>
      <c r="Y153" s="70"/>
      <c r="Z153" s="70"/>
      <c r="AA153" s="70"/>
      <c r="AB153" s="70"/>
      <c r="AC153" s="70"/>
      <c r="AD153" s="70"/>
      <c r="AE153" s="70"/>
      <c r="AF153" s="70"/>
      <c r="AG153" s="70"/>
      <c r="AH153" s="70"/>
    </row>
    <row r="154" spans="1:34" ht="12.75">
      <c r="A154" s="125">
        <v>93</v>
      </c>
      <c r="B154" s="125">
        <f>TA!F101+TA!G101+TA!I101+TA!J101</f>
        <v>703</v>
      </c>
      <c r="C154" s="125">
        <f>TA!K101+TA!L101+TA!M101+TA!O101+TA!AI101+TA!AL101</f>
        <v>680</v>
      </c>
      <c r="D154" s="67" t="str">
        <f t="shared" si="14"/>
        <v>ЛОЖЬ</v>
      </c>
      <c r="E154" s="125">
        <f>TA!I101+TA!J101</f>
        <v>637</v>
      </c>
      <c r="F154" s="125">
        <f>TA!K101+TA!L101+TA!M101+TA!N101+TA!O101</f>
        <v>637</v>
      </c>
      <c r="G154" s="67">
        <f t="shared" si="15"/>
      </c>
      <c r="H154" s="125">
        <f>TA!S101+TA!T101</f>
        <v>481</v>
      </c>
      <c r="I154" s="125">
        <f>TA!U101+TA!V101+TA!X101+TA!Y101</f>
        <v>481</v>
      </c>
      <c r="J154" s="67">
        <f t="shared" si="16"/>
      </c>
      <c r="K154" s="125"/>
      <c r="L154" s="125"/>
      <c r="M154" s="67"/>
      <c r="N154" s="70">
        <v>0</v>
      </c>
      <c r="O154" s="70">
        <f>TA!Q101</f>
        <v>0</v>
      </c>
      <c r="P154" s="127">
        <f t="shared" si="19"/>
      </c>
      <c r="Q154" s="125">
        <f>TA!AI101</f>
        <v>511</v>
      </c>
      <c r="R154" s="125">
        <f>TA!Q101+TA!S101+TA!T101+TA!AB101+TA!AH101</f>
        <v>496</v>
      </c>
      <c r="S154" s="67" t="str">
        <f t="shared" si="17"/>
        <v>ЛОЖЬ</v>
      </c>
      <c r="T154" s="70">
        <f>TA!W101</f>
        <v>0</v>
      </c>
      <c r="U154" s="70">
        <f>TA!X101+TA!Y101</f>
        <v>0</v>
      </c>
      <c r="V154" s="67">
        <f t="shared" si="18"/>
      </c>
      <c r="W154" s="70"/>
      <c r="X154" s="70"/>
      <c r="Y154" s="70"/>
      <c r="Z154" s="70"/>
      <c r="AA154" s="70"/>
      <c r="AB154" s="70"/>
      <c r="AC154" s="70"/>
      <c r="AD154" s="70"/>
      <c r="AE154" s="70"/>
      <c r="AF154" s="70"/>
      <c r="AG154" s="70"/>
      <c r="AH154" s="70"/>
    </row>
    <row r="155" spans="1:34" ht="12.75">
      <c r="A155" s="125">
        <v>94</v>
      </c>
      <c r="B155" s="125">
        <f>TA!F102+TA!G102+TA!I102+TA!J102</f>
        <v>3</v>
      </c>
      <c r="C155" s="125">
        <f>TA!K102+TA!L102+TA!M102+TA!O102+TA!AI102+TA!AL102</f>
        <v>3</v>
      </c>
      <c r="D155" s="67">
        <f t="shared" si="14"/>
      </c>
      <c r="E155" s="125">
        <f>TA!I102+TA!J102</f>
        <v>3</v>
      </c>
      <c r="F155" s="125">
        <f>TA!K102+TA!L102+TA!M102+TA!N102+TA!O102</f>
        <v>3</v>
      </c>
      <c r="G155" s="67">
        <f t="shared" si="15"/>
      </c>
      <c r="H155" s="125">
        <f>TA!S102+TA!T102</f>
        <v>1</v>
      </c>
      <c r="I155" s="125">
        <f>TA!U102+TA!V102+TA!X102+TA!Y102</f>
        <v>1</v>
      </c>
      <c r="J155" s="67">
        <f t="shared" si="16"/>
      </c>
      <c r="K155" s="125"/>
      <c r="L155" s="125"/>
      <c r="M155" s="67"/>
      <c r="N155" s="70">
        <v>0</v>
      </c>
      <c r="O155" s="70">
        <f>TA!Q102</f>
        <v>0</v>
      </c>
      <c r="P155" s="127">
        <f t="shared" si="19"/>
      </c>
      <c r="Q155" s="125">
        <f>TA!AI102</f>
        <v>1</v>
      </c>
      <c r="R155" s="125">
        <f>TA!Q102+TA!S102+TA!T102+TA!AB102+TA!AH102</f>
        <v>1</v>
      </c>
      <c r="S155" s="67">
        <f t="shared" si="17"/>
      </c>
      <c r="T155" s="70">
        <f>TA!W102</f>
        <v>0</v>
      </c>
      <c r="U155" s="70">
        <f>TA!X102+TA!Y102</f>
        <v>0</v>
      </c>
      <c r="V155" s="67">
        <f t="shared" si="18"/>
      </c>
      <c r="W155" s="70"/>
      <c r="X155" s="70"/>
      <c r="Y155" s="70"/>
      <c r="Z155" s="70"/>
      <c r="AA155" s="70"/>
      <c r="AB155" s="70"/>
      <c r="AC155" s="70"/>
      <c r="AD155" s="70"/>
      <c r="AE155" s="70"/>
      <c r="AF155" s="70"/>
      <c r="AG155" s="70"/>
      <c r="AH155" s="70"/>
    </row>
    <row r="156" spans="1:34" ht="12.75">
      <c r="A156" s="125">
        <v>95</v>
      </c>
      <c r="B156" s="125">
        <f>TA!F103+TA!G103+TA!I103+TA!J103</f>
        <v>26</v>
      </c>
      <c r="C156" s="125">
        <f>TA!K103+TA!L103+TA!M103+TA!O103+TA!AI103+TA!AL103</f>
        <v>22</v>
      </c>
      <c r="D156" s="67" t="str">
        <f t="shared" si="14"/>
        <v>ЛОЖЬ</v>
      </c>
      <c r="E156" s="125">
        <f>TA!I103+TA!J103</f>
        <v>24</v>
      </c>
      <c r="F156" s="125">
        <f>TA!K103+TA!L103+TA!M103+TA!N103+TA!O103</f>
        <v>24</v>
      </c>
      <c r="G156" s="67">
        <f t="shared" si="15"/>
      </c>
      <c r="H156" s="125">
        <f>TA!S103+TA!T103</f>
        <v>10</v>
      </c>
      <c r="I156" s="125">
        <f>TA!U103+TA!V103+TA!X103+TA!Y103</f>
        <v>10</v>
      </c>
      <c r="J156" s="67">
        <f t="shared" si="16"/>
      </c>
      <c r="K156" s="125"/>
      <c r="L156" s="125"/>
      <c r="M156" s="67"/>
      <c r="N156" s="70">
        <v>0</v>
      </c>
      <c r="O156" s="70">
        <f>TA!Q103</f>
        <v>0</v>
      </c>
      <c r="P156" s="127">
        <f t="shared" si="19"/>
      </c>
      <c r="Q156" s="125">
        <f>TA!AI103</f>
        <v>15</v>
      </c>
      <c r="R156" s="125">
        <f>TA!Q103+TA!S103+TA!T103+TA!AB103+TA!AH103</f>
        <v>13</v>
      </c>
      <c r="S156" s="67" t="str">
        <f t="shared" si="17"/>
        <v>ЛОЖЬ</v>
      </c>
      <c r="T156" s="70">
        <f>TA!W103</f>
        <v>0</v>
      </c>
      <c r="U156" s="70">
        <f>TA!X103+TA!Y103</f>
        <v>0</v>
      </c>
      <c r="V156" s="67">
        <f t="shared" si="18"/>
      </c>
      <c r="W156" s="70"/>
      <c r="X156" s="70"/>
      <c r="Y156" s="70"/>
      <c r="Z156" s="70"/>
      <c r="AA156" s="70"/>
      <c r="AB156" s="70"/>
      <c r="AC156" s="70"/>
      <c r="AD156" s="70"/>
      <c r="AE156" s="70"/>
      <c r="AF156" s="70"/>
      <c r="AG156" s="70"/>
      <c r="AH156" s="70"/>
    </row>
    <row r="157" spans="1:34" ht="12.75">
      <c r="A157" s="125">
        <v>96</v>
      </c>
      <c r="B157" s="125">
        <f>TA!F104+TA!G104+TA!I104+TA!J104</f>
        <v>674</v>
      </c>
      <c r="C157" s="125">
        <f>TA!K104+TA!L104+TA!M104+TA!O104+TA!AI104+TA!AL104</f>
        <v>655</v>
      </c>
      <c r="D157" s="67" t="str">
        <f t="shared" si="14"/>
        <v>ЛОЖЬ</v>
      </c>
      <c r="E157" s="125">
        <f>TA!I104+TA!J104</f>
        <v>610</v>
      </c>
      <c r="F157" s="125">
        <f>TA!K104+TA!L104+TA!M104+TA!N104+TA!O104</f>
        <v>610</v>
      </c>
      <c r="G157" s="67">
        <f t="shared" si="15"/>
      </c>
      <c r="H157" s="125">
        <f>TA!S104+TA!T104</f>
        <v>470</v>
      </c>
      <c r="I157" s="125">
        <f>TA!U104+TA!V104+TA!X104+TA!Y104</f>
        <v>470</v>
      </c>
      <c r="J157" s="67">
        <f t="shared" si="16"/>
      </c>
      <c r="K157" s="125"/>
      <c r="L157" s="125"/>
      <c r="M157" s="67"/>
      <c r="N157" s="70">
        <v>0</v>
      </c>
      <c r="O157" s="70">
        <f>TA!Q104</f>
        <v>0</v>
      </c>
      <c r="P157" s="127">
        <f t="shared" si="19"/>
      </c>
      <c r="Q157" s="125">
        <f>TA!AI104</f>
        <v>495</v>
      </c>
      <c r="R157" s="125">
        <f>TA!Q104+TA!S104+TA!T104+TA!AB104+TA!AH104</f>
        <v>482</v>
      </c>
      <c r="S157" s="67" t="str">
        <f t="shared" si="17"/>
        <v>ЛОЖЬ</v>
      </c>
      <c r="T157" s="70">
        <f>TA!W104</f>
        <v>0</v>
      </c>
      <c r="U157" s="70">
        <f>TA!X104+TA!Y104</f>
        <v>0</v>
      </c>
      <c r="V157" s="67">
        <f t="shared" si="18"/>
      </c>
      <c r="W157" s="70"/>
      <c r="X157" s="70"/>
      <c r="Y157" s="70"/>
      <c r="Z157" s="70"/>
      <c r="AA157" s="70"/>
      <c r="AB157" s="70"/>
      <c r="AC157" s="70"/>
      <c r="AD157" s="70"/>
      <c r="AE157" s="70"/>
      <c r="AF157" s="70"/>
      <c r="AG157" s="70"/>
      <c r="AH157" s="70"/>
    </row>
    <row r="158" spans="1:34" ht="12.75">
      <c r="A158" s="125">
        <v>97</v>
      </c>
      <c r="B158" s="125">
        <f>TA!F105+TA!G105+TA!I105+TA!J105</f>
        <v>12</v>
      </c>
      <c r="C158" s="125">
        <f>TA!K105+TA!L105+TA!M105+TA!O105+TA!AI105+TA!AL105</f>
        <v>12</v>
      </c>
      <c r="D158" s="67">
        <f t="shared" si="14"/>
      </c>
      <c r="E158" s="125">
        <f>TA!I105+TA!J105</f>
        <v>9</v>
      </c>
      <c r="F158" s="125">
        <f>TA!K105+TA!L105+TA!M105+TA!N105+TA!O105</f>
        <v>9</v>
      </c>
      <c r="G158" s="67">
        <f t="shared" si="15"/>
      </c>
      <c r="H158" s="125">
        <f>TA!S105+TA!T105</f>
        <v>7</v>
      </c>
      <c r="I158" s="125">
        <f>TA!U105+TA!V105+TA!X105+TA!Y105</f>
        <v>7</v>
      </c>
      <c r="J158" s="67">
        <f t="shared" si="16"/>
      </c>
      <c r="K158" s="125"/>
      <c r="L158" s="125"/>
      <c r="M158" s="67"/>
      <c r="N158" s="70">
        <v>0</v>
      </c>
      <c r="O158" s="70">
        <f>TA!Q105</f>
        <v>0</v>
      </c>
      <c r="P158" s="127">
        <f t="shared" si="19"/>
      </c>
      <c r="Q158" s="125">
        <f>TA!AI105</f>
        <v>7</v>
      </c>
      <c r="R158" s="125">
        <f>TA!Q105+TA!S105+TA!T105+TA!AB105+TA!AH105</f>
        <v>7</v>
      </c>
      <c r="S158" s="67">
        <f t="shared" si="17"/>
      </c>
      <c r="T158" s="70">
        <f>TA!W105</f>
        <v>0</v>
      </c>
      <c r="U158" s="70">
        <f>TA!X105+TA!Y105</f>
        <v>0</v>
      </c>
      <c r="V158" s="67">
        <f t="shared" si="18"/>
      </c>
      <c r="W158" s="70"/>
      <c r="X158" s="70"/>
      <c r="Y158" s="70"/>
      <c r="Z158" s="70"/>
      <c r="AA158" s="70"/>
      <c r="AB158" s="70"/>
      <c r="AC158" s="70"/>
      <c r="AD158" s="70"/>
      <c r="AE158" s="70"/>
      <c r="AF158" s="70"/>
      <c r="AG158" s="70"/>
      <c r="AH158" s="70"/>
    </row>
    <row r="159" spans="1:34" ht="12.75">
      <c r="A159" s="125">
        <v>98</v>
      </c>
      <c r="B159" s="125">
        <f>TA!F106+TA!G106+TA!I106+TA!J106</f>
        <v>0</v>
      </c>
      <c r="C159" s="125">
        <f>TA!K106+TA!L106+TA!M106+TA!O106+TA!AI106+TA!AL106</f>
        <v>0</v>
      </c>
      <c r="D159" s="67">
        <f t="shared" si="14"/>
      </c>
      <c r="E159" s="125">
        <f>TA!I106+TA!J106</f>
        <v>0</v>
      </c>
      <c r="F159" s="125">
        <f>TA!K106+TA!L106+TA!M106+TA!N106+TA!O106</f>
        <v>0</v>
      </c>
      <c r="G159" s="67">
        <f t="shared" si="15"/>
      </c>
      <c r="H159" s="125">
        <f>TA!S106+TA!T106</f>
        <v>0</v>
      </c>
      <c r="I159" s="125">
        <f>TA!U106+TA!V106+TA!X106+TA!Y106</f>
        <v>0</v>
      </c>
      <c r="J159" s="67">
        <f t="shared" si="16"/>
      </c>
      <c r="K159" s="125"/>
      <c r="L159" s="125"/>
      <c r="M159" s="67"/>
      <c r="N159" s="70">
        <v>0</v>
      </c>
      <c r="O159" s="70">
        <f>TA!Q106</f>
        <v>0</v>
      </c>
      <c r="P159" s="127">
        <f t="shared" si="19"/>
      </c>
      <c r="Q159" s="125">
        <f>TA!AI106</f>
        <v>0</v>
      </c>
      <c r="R159" s="125">
        <f>TA!Q106+TA!S106+TA!T106+TA!AB106+TA!AH106</f>
        <v>0</v>
      </c>
      <c r="S159" s="67">
        <f t="shared" si="17"/>
      </c>
      <c r="T159" s="70">
        <f>TA!W106</f>
        <v>0</v>
      </c>
      <c r="U159" s="70">
        <f>TA!X106+TA!Y106</f>
        <v>0</v>
      </c>
      <c r="V159" s="67">
        <f t="shared" si="18"/>
      </c>
      <c r="W159" s="70"/>
      <c r="X159" s="70"/>
      <c r="Y159" s="70"/>
      <c r="Z159" s="70"/>
      <c r="AA159" s="70"/>
      <c r="AB159" s="70"/>
      <c r="AC159" s="70"/>
      <c r="AD159" s="70"/>
      <c r="AE159" s="70"/>
      <c r="AF159" s="70"/>
      <c r="AG159" s="70"/>
      <c r="AH159" s="70"/>
    </row>
    <row r="160" spans="1:34" ht="12.75">
      <c r="A160" s="125">
        <v>99</v>
      </c>
      <c r="B160" s="125">
        <f>TA!F107+TA!G107+TA!I107+TA!J107</f>
        <v>0</v>
      </c>
      <c r="C160" s="125">
        <f>TA!K107+TA!L107+TA!M107+TA!O107+TA!AI107+TA!AL107</f>
        <v>0</v>
      </c>
      <c r="D160" s="67">
        <f t="shared" si="14"/>
      </c>
      <c r="E160" s="125">
        <f>TA!I107+TA!J107</f>
        <v>0</v>
      </c>
      <c r="F160" s="125">
        <f>TA!K107+TA!L107+TA!M107+TA!N107+TA!O107</f>
        <v>0</v>
      </c>
      <c r="G160" s="67">
        <f t="shared" si="15"/>
      </c>
      <c r="H160" s="125">
        <f>TA!S107+TA!T107</f>
        <v>0</v>
      </c>
      <c r="I160" s="125">
        <f>TA!U107+TA!V107+TA!X107+TA!Y107</f>
        <v>0</v>
      </c>
      <c r="J160" s="67">
        <f t="shared" si="16"/>
      </c>
      <c r="K160" s="125"/>
      <c r="L160" s="125"/>
      <c r="M160" s="67"/>
      <c r="N160" s="70">
        <v>0</v>
      </c>
      <c r="O160" s="70">
        <f>TA!Q107</f>
        <v>0</v>
      </c>
      <c r="P160" s="127">
        <f t="shared" si="19"/>
      </c>
      <c r="Q160" s="125">
        <f>TA!AI107</f>
        <v>0</v>
      </c>
      <c r="R160" s="125">
        <f>TA!Q107+TA!S107+TA!T107+TA!AB107+TA!AH107</f>
        <v>0</v>
      </c>
      <c r="S160" s="67">
        <f t="shared" si="17"/>
      </c>
      <c r="T160" s="70">
        <f>TA!W107</f>
        <v>0</v>
      </c>
      <c r="U160" s="70">
        <f>TA!X107+TA!Y107</f>
        <v>0</v>
      </c>
      <c r="V160" s="67">
        <f t="shared" si="18"/>
      </c>
      <c r="W160" s="70"/>
      <c r="X160" s="70"/>
      <c r="Y160" s="70"/>
      <c r="Z160" s="70"/>
      <c r="AA160" s="70"/>
      <c r="AB160" s="70"/>
      <c r="AC160" s="70"/>
      <c r="AD160" s="70"/>
      <c r="AE160" s="70"/>
      <c r="AF160" s="70"/>
      <c r="AG160" s="70"/>
      <c r="AH160" s="70"/>
    </row>
    <row r="161" spans="1:34" ht="12.75">
      <c r="A161" s="125">
        <v>100</v>
      </c>
      <c r="B161" s="125">
        <f>TA!F108+TA!G108+TA!I108+TA!J108</f>
        <v>0</v>
      </c>
      <c r="C161" s="125">
        <f>TA!K108+TA!L108+TA!M108+TA!O108+TA!AI108+TA!AL108</f>
        <v>0</v>
      </c>
      <c r="D161" s="67">
        <f t="shared" si="14"/>
      </c>
      <c r="E161" s="125">
        <f>TA!I108+TA!J108</f>
        <v>0</v>
      </c>
      <c r="F161" s="125">
        <f>TA!K108+TA!L108+TA!M108+TA!N108+TA!O108</f>
        <v>0</v>
      </c>
      <c r="G161" s="67">
        <f t="shared" si="15"/>
      </c>
      <c r="H161" s="125">
        <f>TA!S108+TA!T108</f>
        <v>0</v>
      </c>
      <c r="I161" s="125">
        <f>TA!U108+TA!V108+TA!X108+TA!Y108</f>
        <v>0</v>
      </c>
      <c r="J161" s="67">
        <f t="shared" si="16"/>
      </c>
      <c r="K161" s="125"/>
      <c r="L161" s="125"/>
      <c r="M161" s="67"/>
      <c r="N161" s="70">
        <v>0</v>
      </c>
      <c r="O161" s="70">
        <f>TA!Q108</f>
        <v>0</v>
      </c>
      <c r="P161" s="127">
        <f t="shared" si="19"/>
      </c>
      <c r="Q161" s="125">
        <f>TA!AI108</f>
        <v>0</v>
      </c>
      <c r="R161" s="125">
        <f>TA!Q108+TA!S108+TA!T108+TA!AB108+TA!AH108</f>
        <v>0</v>
      </c>
      <c r="S161" s="67">
        <f t="shared" si="17"/>
      </c>
      <c r="T161" s="70">
        <f>TA!W108</f>
        <v>0</v>
      </c>
      <c r="U161" s="70">
        <f>TA!X108+TA!Y108</f>
        <v>0</v>
      </c>
      <c r="V161" s="67">
        <f t="shared" si="18"/>
      </c>
      <c r="W161" s="70"/>
      <c r="X161" s="70"/>
      <c r="Y161" s="70"/>
      <c r="Z161" s="70"/>
      <c r="AA161" s="70"/>
      <c r="AB161" s="70"/>
      <c r="AC161" s="70"/>
      <c r="AD161" s="70"/>
      <c r="AE161" s="70"/>
      <c r="AF161" s="70"/>
      <c r="AG161" s="70"/>
      <c r="AH161" s="70"/>
    </row>
    <row r="162" spans="1:34" ht="12.75">
      <c r="A162" s="125">
        <v>101</v>
      </c>
      <c r="B162" s="125">
        <f>TA!F109+TA!G109+TA!I109+TA!J109</f>
        <v>43</v>
      </c>
      <c r="C162" s="125">
        <f>TA!K109+TA!L109+TA!M109+TA!O109+TA!AI109+TA!AL109</f>
        <v>43</v>
      </c>
      <c r="D162" s="67">
        <f t="shared" si="14"/>
      </c>
      <c r="E162" s="125">
        <f>TA!I109+TA!J109</f>
        <v>39</v>
      </c>
      <c r="F162" s="125">
        <f>TA!K109+TA!L109+TA!M109+TA!N109+TA!O109</f>
        <v>39</v>
      </c>
      <c r="G162" s="67">
        <f t="shared" si="15"/>
      </c>
      <c r="H162" s="125">
        <f>TA!S109+TA!T109</f>
        <v>39</v>
      </c>
      <c r="I162" s="125">
        <f>TA!U109+TA!V109+TA!X109+TA!Y109</f>
        <v>39</v>
      </c>
      <c r="J162" s="67">
        <f t="shared" si="16"/>
      </c>
      <c r="K162" s="125"/>
      <c r="L162" s="125"/>
      <c r="M162" s="67"/>
      <c r="N162" s="70">
        <v>0</v>
      </c>
      <c r="O162" s="70">
        <f>TA!Q109</f>
        <v>0</v>
      </c>
      <c r="P162" s="127">
        <f t="shared" si="19"/>
      </c>
      <c r="Q162" s="125">
        <f>TA!AI109</f>
        <v>42</v>
      </c>
      <c r="R162" s="125">
        <f>TA!Q109+TA!S109+TA!T109+TA!AB109+TA!AH109</f>
        <v>39</v>
      </c>
      <c r="S162" s="67" t="str">
        <f t="shared" si="17"/>
        <v>ЛОЖЬ</v>
      </c>
      <c r="T162" s="70">
        <f>TA!W109</f>
        <v>0</v>
      </c>
      <c r="U162" s="70">
        <f>TA!X109+TA!Y109</f>
        <v>0</v>
      </c>
      <c r="V162" s="67">
        <f t="shared" si="18"/>
      </c>
      <c r="W162" s="70"/>
      <c r="X162" s="70"/>
      <c r="Y162" s="70"/>
      <c r="Z162" s="70"/>
      <c r="AA162" s="70"/>
      <c r="AB162" s="70"/>
      <c r="AC162" s="70"/>
      <c r="AD162" s="70"/>
      <c r="AE162" s="70"/>
      <c r="AF162" s="70"/>
      <c r="AG162" s="70"/>
      <c r="AH162" s="70"/>
    </row>
    <row r="163" spans="1:34" ht="12.75">
      <c r="A163" s="125">
        <v>102</v>
      </c>
      <c r="B163" s="125">
        <f>TA!F110+TA!G110+TA!I110+TA!J110</f>
        <v>0</v>
      </c>
      <c r="C163" s="125">
        <f>TA!K110+TA!L110+TA!M110+TA!O110+TA!AI110+TA!AL110</f>
        <v>0</v>
      </c>
      <c r="D163" s="67">
        <f t="shared" si="14"/>
      </c>
      <c r="E163" s="125">
        <f>TA!I110+TA!J110</f>
        <v>0</v>
      </c>
      <c r="F163" s="125">
        <f>TA!K110+TA!L110+TA!M110+TA!N110+TA!O110</f>
        <v>0</v>
      </c>
      <c r="G163" s="67">
        <f t="shared" si="15"/>
      </c>
      <c r="H163" s="125">
        <f>TA!S110+TA!T110</f>
        <v>0</v>
      </c>
      <c r="I163" s="125">
        <f>TA!U110+TA!V110+TA!X110+TA!Y110</f>
        <v>0</v>
      </c>
      <c r="J163" s="67">
        <f t="shared" si="16"/>
      </c>
      <c r="K163" s="125"/>
      <c r="L163" s="125"/>
      <c r="M163" s="67"/>
      <c r="N163" s="70">
        <v>0</v>
      </c>
      <c r="O163" s="70">
        <f>TA!Q110</f>
        <v>0</v>
      </c>
      <c r="P163" s="127">
        <f t="shared" si="19"/>
      </c>
      <c r="Q163" s="125">
        <f>TA!AI110</f>
        <v>0</v>
      </c>
      <c r="R163" s="125">
        <f>TA!Q110+TA!S110+TA!T110+TA!AB110+TA!AH110</f>
        <v>0</v>
      </c>
      <c r="S163" s="67">
        <f t="shared" si="17"/>
      </c>
      <c r="T163" s="70">
        <f>TA!W110</f>
        <v>0</v>
      </c>
      <c r="U163" s="70">
        <f>TA!X110+TA!Y110</f>
        <v>0</v>
      </c>
      <c r="V163" s="67">
        <f t="shared" si="18"/>
      </c>
      <c r="W163" s="70"/>
      <c r="X163" s="70"/>
      <c r="Y163" s="70"/>
      <c r="Z163" s="70"/>
      <c r="AA163" s="70"/>
      <c r="AB163" s="70"/>
      <c r="AC163" s="70"/>
      <c r="AD163" s="70"/>
      <c r="AE163" s="70"/>
      <c r="AF163" s="70"/>
      <c r="AG163" s="70"/>
      <c r="AH163" s="70"/>
    </row>
    <row r="164" spans="1:34" ht="12.75">
      <c r="A164" s="125">
        <v>103</v>
      </c>
      <c r="B164" s="125">
        <f>TA!F111+TA!G111+TA!I111+TA!J111</f>
        <v>0</v>
      </c>
      <c r="C164" s="125">
        <f>TA!K111+TA!L111+TA!M111+TA!O111+TA!AI111+TA!AL111</f>
        <v>0</v>
      </c>
      <c r="D164" s="67">
        <f t="shared" si="14"/>
      </c>
      <c r="E164" s="125">
        <f>TA!I111+TA!J111</f>
        <v>0</v>
      </c>
      <c r="F164" s="125">
        <f>TA!K111+TA!L111+TA!M111+TA!N111+TA!O111</f>
        <v>0</v>
      </c>
      <c r="G164" s="67">
        <f t="shared" si="15"/>
      </c>
      <c r="H164" s="125">
        <f>TA!S111+TA!T111</f>
        <v>0</v>
      </c>
      <c r="I164" s="125">
        <f>TA!U111+TA!V111+TA!X111+TA!Y111</f>
        <v>0</v>
      </c>
      <c r="J164" s="67">
        <f t="shared" si="16"/>
      </c>
      <c r="K164" s="125"/>
      <c r="L164" s="125"/>
      <c r="M164" s="67"/>
      <c r="N164" s="70">
        <v>0</v>
      </c>
      <c r="O164" s="70">
        <f>TA!Q111</f>
        <v>0</v>
      </c>
      <c r="P164" s="127">
        <f t="shared" si="19"/>
      </c>
      <c r="Q164" s="125">
        <f>TA!AI111</f>
        <v>0</v>
      </c>
      <c r="R164" s="125">
        <f>TA!Q111+TA!S111+TA!T111+TA!AB111+TA!AH111</f>
        <v>0</v>
      </c>
      <c r="S164" s="67">
        <f t="shared" si="17"/>
      </c>
      <c r="T164" s="70">
        <f>TA!W111</f>
        <v>0</v>
      </c>
      <c r="U164" s="70">
        <f>TA!X111+TA!Y111</f>
        <v>0</v>
      </c>
      <c r="V164" s="67">
        <f t="shared" si="18"/>
      </c>
      <c r="W164" s="70"/>
      <c r="X164" s="70"/>
      <c r="Y164" s="70"/>
      <c r="Z164" s="70"/>
      <c r="AA164" s="70"/>
      <c r="AB164" s="70"/>
      <c r="AC164" s="70"/>
      <c r="AD164" s="70"/>
      <c r="AE164" s="70"/>
      <c r="AF164" s="70"/>
      <c r="AG164" s="70"/>
      <c r="AH164" s="70"/>
    </row>
    <row r="165" spans="1:34" ht="12.75">
      <c r="A165" s="125">
        <v>104</v>
      </c>
      <c r="B165" s="125">
        <f>TA!F112+TA!G112+TA!I112+TA!J112</f>
        <v>0</v>
      </c>
      <c r="C165" s="125">
        <f>TA!K112+TA!L112+TA!M112+TA!O112+TA!AI112+TA!AL112</f>
        <v>0</v>
      </c>
      <c r="D165" s="67">
        <f t="shared" si="14"/>
      </c>
      <c r="E165" s="125">
        <f>TA!I112+TA!J112</f>
        <v>0</v>
      </c>
      <c r="F165" s="125">
        <f>TA!K112+TA!L112+TA!M112+TA!N112+TA!O112</f>
        <v>0</v>
      </c>
      <c r="G165" s="67">
        <f t="shared" si="15"/>
      </c>
      <c r="H165" s="125">
        <f>TA!S112+TA!T112</f>
        <v>0</v>
      </c>
      <c r="I165" s="125">
        <f>TA!U112+TA!V112+TA!X112+TA!Y112</f>
        <v>0</v>
      </c>
      <c r="J165" s="67">
        <f t="shared" si="16"/>
      </c>
      <c r="K165" s="125"/>
      <c r="L165" s="125"/>
      <c r="M165" s="67"/>
      <c r="N165" s="70">
        <v>0</v>
      </c>
      <c r="O165" s="70">
        <f>TA!Q112</f>
        <v>0</v>
      </c>
      <c r="P165" s="127">
        <f t="shared" si="19"/>
      </c>
      <c r="Q165" s="125">
        <f>TA!AI112</f>
        <v>0</v>
      </c>
      <c r="R165" s="125">
        <f>TA!Q112+TA!S112+TA!T112+TA!AB112+TA!AH112</f>
        <v>0</v>
      </c>
      <c r="S165" s="67">
        <f t="shared" si="17"/>
      </c>
      <c r="T165" s="70">
        <f>TA!W112</f>
        <v>0</v>
      </c>
      <c r="U165" s="70">
        <f>TA!X112+TA!Y112</f>
        <v>0</v>
      </c>
      <c r="V165" s="67">
        <f t="shared" si="18"/>
      </c>
      <c r="W165" s="70"/>
      <c r="X165" s="70"/>
      <c r="Y165" s="70"/>
      <c r="Z165" s="70"/>
      <c r="AA165" s="70"/>
      <c r="AB165" s="70"/>
      <c r="AC165" s="70"/>
      <c r="AD165" s="70"/>
      <c r="AE165" s="70"/>
      <c r="AF165" s="70"/>
      <c r="AG165" s="70"/>
      <c r="AH165" s="70"/>
    </row>
    <row r="166" spans="1:34" ht="12.75">
      <c r="A166" s="125">
        <v>105</v>
      </c>
      <c r="B166" s="125">
        <f>TA!F113+TA!G113+TA!I113+TA!J113</f>
        <v>13</v>
      </c>
      <c r="C166" s="125">
        <f>TA!K113+TA!L113+TA!M113+TA!O113+TA!AI113+TA!AL113</f>
        <v>12</v>
      </c>
      <c r="D166" s="67" t="str">
        <f t="shared" si="14"/>
        <v>ЛОЖЬ</v>
      </c>
      <c r="E166" s="125">
        <f>TA!I113+TA!J113</f>
        <v>8</v>
      </c>
      <c r="F166" s="125">
        <f>TA!K113+TA!L113+TA!M113+TA!N113+TA!O113</f>
        <v>8</v>
      </c>
      <c r="G166" s="67">
        <f t="shared" si="15"/>
      </c>
      <c r="H166" s="125">
        <f>TA!S113+TA!T113</f>
        <v>8</v>
      </c>
      <c r="I166" s="125">
        <f>TA!U113+TA!V113+TA!X113+TA!Y113</f>
        <v>8</v>
      </c>
      <c r="J166" s="67">
        <f t="shared" si="16"/>
      </c>
      <c r="K166" s="125"/>
      <c r="L166" s="125"/>
      <c r="M166" s="67"/>
      <c r="N166" s="70">
        <v>0</v>
      </c>
      <c r="O166" s="70">
        <f>TA!Q113</f>
        <v>0</v>
      </c>
      <c r="P166" s="127">
        <f t="shared" si="19"/>
      </c>
      <c r="Q166" s="125">
        <f>TA!AI113</f>
        <v>9</v>
      </c>
      <c r="R166" s="125">
        <f>TA!Q113+TA!S113+TA!T113+TA!AB113+TA!AH113</f>
        <v>9</v>
      </c>
      <c r="S166" s="67">
        <f t="shared" si="17"/>
      </c>
      <c r="T166" s="70">
        <f>TA!W113</f>
        <v>0</v>
      </c>
      <c r="U166" s="70">
        <f>TA!X113+TA!Y113</f>
        <v>0</v>
      </c>
      <c r="V166" s="67">
        <f t="shared" si="18"/>
      </c>
      <c r="W166" s="70"/>
      <c r="X166" s="70"/>
      <c r="Y166" s="70"/>
      <c r="Z166" s="70"/>
      <c r="AA166" s="70"/>
      <c r="AB166" s="70"/>
      <c r="AC166" s="70"/>
      <c r="AD166" s="70"/>
      <c r="AE166" s="70"/>
      <c r="AF166" s="70"/>
      <c r="AG166" s="70"/>
      <c r="AH166" s="70"/>
    </row>
    <row r="167" spans="1:34" ht="12.75">
      <c r="A167" s="125">
        <v>106</v>
      </c>
      <c r="B167" s="125">
        <f>TA!F114+TA!G114+TA!I114+TA!J114</f>
        <v>8</v>
      </c>
      <c r="C167" s="125">
        <f>TA!K114+TA!L114+TA!M114+TA!O114+TA!AI114+TA!AL114</f>
        <v>8</v>
      </c>
      <c r="D167" s="67">
        <f t="shared" si="14"/>
      </c>
      <c r="E167" s="125">
        <f>TA!I114+TA!J114</f>
        <v>3</v>
      </c>
      <c r="F167" s="125">
        <f>TA!K114+TA!L114+TA!M114+TA!N114+TA!O114</f>
        <v>3</v>
      </c>
      <c r="G167" s="67">
        <f t="shared" si="15"/>
      </c>
      <c r="H167" s="125">
        <f>TA!S114+TA!T114</f>
        <v>7</v>
      </c>
      <c r="I167" s="125">
        <f>TA!U114+TA!V114+TA!X114+TA!Y114</f>
        <v>7</v>
      </c>
      <c r="J167" s="67">
        <f t="shared" si="16"/>
      </c>
      <c r="K167" s="125"/>
      <c r="L167" s="125"/>
      <c r="M167" s="67"/>
      <c r="N167" s="70">
        <v>0</v>
      </c>
      <c r="O167" s="70">
        <f>TA!Q114</f>
        <v>0</v>
      </c>
      <c r="P167" s="127">
        <f t="shared" si="19"/>
      </c>
      <c r="Q167" s="125">
        <f>TA!AI114</f>
        <v>7</v>
      </c>
      <c r="R167" s="125">
        <f>TA!Q114+TA!S114+TA!T114+TA!AB114+TA!AH114</f>
        <v>7</v>
      </c>
      <c r="S167" s="67">
        <f t="shared" si="17"/>
      </c>
      <c r="T167" s="70">
        <f>TA!W114</f>
        <v>0</v>
      </c>
      <c r="U167" s="70">
        <f>TA!X114+TA!Y114</f>
        <v>0</v>
      </c>
      <c r="V167" s="67">
        <f t="shared" si="18"/>
      </c>
      <c r="W167" s="70"/>
      <c r="X167" s="70"/>
      <c r="Y167" s="70"/>
      <c r="Z167" s="70"/>
      <c r="AA167" s="70"/>
      <c r="AB167" s="70"/>
      <c r="AC167" s="70"/>
      <c r="AD167" s="70"/>
      <c r="AE167" s="70"/>
      <c r="AF167" s="70"/>
      <c r="AG167" s="70"/>
      <c r="AH167" s="70"/>
    </row>
    <row r="168" spans="1:34" ht="12.75">
      <c r="A168" s="125">
        <v>107</v>
      </c>
      <c r="B168" s="125">
        <f>TA!F115+TA!G115+TA!I115+TA!J115</f>
        <v>0</v>
      </c>
      <c r="C168" s="125">
        <f>TA!K115+TA!L115+TA!M115+TA!O115+TA!AI115+TA!AL115</f>
        <v>0</v>
      </c>
      <c r="D168" s="67">
        <f t="shared" si="14"/>
      </c>
      <c r="E168" s="125">
        <f>TA!I115+TA!J115</f>
        <v>0</v>
      </c>
      <c r="F168" s="125">
        <f>TA!K115+TA!L115+TA!M115+TA!N115+TA!O115</f>
        <v>0</v>
      </c>
      <c r="G168" s="67">
        <f t="shared" si="15"/>
      </c>
      <c r="H168" s="125">
        <f>TA!S115+TA!T115</f>
        <v>0</v>
      </c>
      <c r="I168" s="125">
        <f>TA!U115+TA!V115+TA!X115+TA!Y115</f>
        <v>0</v>
      </c>
      <c r="J168" s="67">
        <f t="shared" si="16"/>
      </c>
      <c r="K168" s="125"/>
      <c r="L168" s="125"/>
      <c r="M168" s="67"/>
      <c r="N168" s="70">
        <v>0</v>
      </c>
      <c r="O168" s="70">
        <f>TA!Q115</f>
        <v>0</v>
      </c>
      <c r="P168" s="127">
        <f t="shared" si="19"/>
      </c>
      <c r="Q168" s="125">
        <f>TA!AI115</f>
        <v>0</v>
      </c>
      <c r="R168" s="125">
        <f>TA!Q115+TA!S115+TA!T115+TA!AB115+TA!AH115</f>
        <v>0</v>
      </c>
      <c r="S168" s="67">
        <f t="shared" si="17"/>
      </c>
      <c r="T168" s="70">
        <f>TA!W115</f>
        <v>0</v>
      </c>
      <c r="U168" s="70">
        <f>TA!X115+TA!Y115</f>
        <v>0</v>
      </c>
      <c r="V168" s="67">
        <f t="shared" si="18"/>
      </c>
      <c r="W168" s="70"/>
      <c r="X168" s="70"/>
      <c r="Y168" s="70"/>
      <c r="Z168" s="70"/>
      <c r="AA168" s="70"/>
      <c r="AB168" s="70"/>
      <c r="AC168" s="70"/>
      <c r="AD168" s="70"/>
      <c r="AE168" s="70"/>
      <c r="AF168" s="70"/>
      <c r="AG168" s="70"/>
      <c r="AH168" s="70"/>
    </row>
    <row r="169" spans="1:34" ht="12.75">
      <c r="A169" s="125">
        <v>108</v>
      </c>
      <c r="B169" s="125">
        <f>TA!F116+TA!G116+TA!I116+TA!J116</f>
        <v>0</v>
      </c>
      <c r="C169" s="125">
        <f>TA!K116+TA!L116+TA!M116+TA!O116+TA!AI116+TA!AL116</f>
        <v>0</v>
      </c>
      <c r="D169" s="67">
        <f t="shared" si="14"/>
      </c>
      <c r="E169" s="125">
        <f>TA!I116+TA!J116</f>
        <v>0</v>
      </c>
      <c r="F169" s="125">
        <f>TA!K116+TA!L116+TA!M116+TA!N116+TA!O116</f>
        <v>0</v>
      </c>
      <c r="G169" s="67">
        <f t="shared" si="15"/>
      </c>
      <c r="H169" s="125">
        <f>TA!S116+TA!T116</f>
        <v>0</v>
      </c>
      <c r="I169" s="125">
        <f>TA!U116+TA!V116+TA!X116+TA!Y116</f>
        <v>0</v>
      </c>
      <c r="J169" s="67">
        <f t="shared" si="16"/>
      </c>
      <c r="K169" s="125"/>
      <c r="L169" s="125"/>
      <c r="M169" s="67"/>
      <c r="N169" s="70">
        <v>0</v>
      </c>
      <c r="O169" s="70">
        <f>TA!Q116</f>
        <v>0</v>
      </c>
      <c r="P169" s="127">
        <f t="shared" si="19"/>
      </c>
      <c r="Q169" s="125">
        <f>TA!AI116</f>
        <v>0</v>
      </c>
      <c r="R169" s="125">
        <f>TA!Q116+TA!S116+TA!T116+TA!AB116+TA!AH116</f>
        <v>0</v>
      </c>
      <c r="S169" s="67">
        <f t="shared" si="17"/>
      </c>
      <c r="T169" s="70">
        <f>TA!W116</f>
        <v>0</v>
      </c>
      <c r="U169" s="70">
        <f>TA!X116+TA!Y116</f>
        <v>0</v>
      </c>
      <c r="V169" s="67">
        <f t="shared" si="18"/>
      </c>
      <c r="W169" s="70"/>
      <c r="X169" s="70"/>
      <c r="Y169" s="70"/>
      <c r="Z169" s="70"/>
      <c r="AA169" s="70"/>
      <c r="AB169" s="70"/>
      <c r="AC169" s="70"/>
      <c r="AD169" s="70"/>
      <c r="AE169" s="70"/>
      <c r="AF169" s="70"/>
      <c r="AG169" s="70"/>
      <c r="AH169" s="70"/>
    </row>
    <row r="170" spans="1:34" ht="12.75">
      <c r="A170" s="125">
        <v>109</v>
      </c>
      <c r="B170" s="125">
        <f>TA!F117+TA!G117+TA!I117+TA!J117</f>
        <v>0</v>
      </c>
      <c r="C170" s="125">
        <f>TA!K117+TA!L117+TA!M117+TA!O117+TA!AI117+TA!AL117</f>
        <v>0</v>
      </c>
      <c r="D170" s="67">
        <f t="shared" si="14"/>
      </c>
      <c r="E170" s="125">
        <f>TA!I117+TA!J117</f>
        <v>0</v>
      </c>
      <c r="F170" s="125">
        <f>TA!K117+TA!L117+TA!M117+TA!N117+TA!O117</f>
        <v>0</v>
      </c>
      <c r="G170" s="67">
        <f t="shared" si="15"/>
      </c>
      <c r="H170" s="125">
        <f>TA!S117+TA!T117</f>
        <v>0</v>
      </c>
      <c r="I170" s="125">
        <f>TA!U117+TA!V117+TA!X117+TA!Y117</f>
        <v>0</v>
      </c>
      <c r="J170" s="67">
        <f t="shared" si="16"/>
      </c>
      <c r="K170" s="125"/>
      <c r="L170" s="125"/>
      <c r="M170" s="67"/>
      <c r="N170" s="70">
        <v>0</v>
      </c>
      <c r="O170" s="70">
        <f>TA!Q117</f>
        <v>0</v>
      </c>
      <c r="P170" s="127">
        <f t="shared" si="19"/>
      </c>
      <c r="Q170" s="125">
        <f>TA!AI117</f>
        <v>0</v>
      </c>
      <c r="R170" s="125">
        <f>TA!Q117+TA!S117+TA!T117+TA!AB117+TA!AH117</f>
        <v>0</v>
      </c>
      <c r="S170" s="67">
        <f t="shared" si="17"/>
      </c>
      <c r="T170" s="70">
        <f>TA!W117</f>
        <v>0</v>
      </c>
      <c r="U170" s="70">
        <f>TA!X117+TA!Y117</f>
        <v>0</v>
      </c>
      <c r="V170" s="67">
        <f t="shared" si="18"/>
      </c>
      <c r="W170" s="70"/>
      <c r="X170" s="70"/>
      <c r="Y170" s="70"/>
      <c r="Z170" s="70"/>
      <c r="AA170" s="70"/>
      <c r="AB170" s="70"/>
      <c r="AC170" s="70"/>
      <c r="AD170" s="70"/>
      <c r="AE170" s="70"/>
      <c r="AF170" s="70"/>
      <c r="AG170" s="70"/>
      <c r="AH170" s="70"/>
    </row>
    <row r="171" spans="1:34" ht="12.75">
      <c r="A171" s="125">
        <v>110</v>
      </c>
      <c r="B171" s="125">
        <f>TA!F118+TA!G118+TA!I118+TA!J118</f>
        <v>5</v>
      </c>
      <c r="C171" s="125">
        <f>TA!K118+TA!L118+TA!M118+TA!O118+TA!AI118+TA!AL118</f>
        <v>4</v>
      </c>
      <c r="D171" s="67" t="str">
        <f t="shared" si="14"/>
        <v>ЛОЖЬ</v>
      </c>
      <c r="E171" s="125">
        <f>TA!I118+TA!J118</f>
        <v>5</v>
      </c>
      <c r="F171" s="125">
        <f>TA!K118+TA!L118+TA!M118+TA!N118+TA!O118</f>
        <v>5</v>
      </c>
      <c r="G171" s="67">
        <f t="shared" si="15"/>
      </c>
      <c r="H171" s="125">
        <f>TA!S118+TA!T118</f>
        <v>1</v>
      </c>
      <c r="I171" s="125">
        <f>TA!U118+TA!V118+TA!X118+TA!Y118</f>
        <v>1</v>
      </c>
      <c r="J171" s="67">
        <f t="shared" si="16"/>
      </c>
      <c r="K171" s="125"/>
      <c r="L171" s="125"/>
      <c r="M171" s="67"/>
      <c r="N171" s="70">
        <v>0</v>
      </c>
      <c r="O171" s="70">
        <f>TA!Q118</f>
        <v>0</v>
      </c>
      <c r="P171" s="127">
        <f t="shared" si="19"/>
      </c>
      <c r="Q171" s="125">
        <f>TA!AI118</f>
        <v>2</v>
      </c>
      <c r="R171" s="125">
        <f>TA!Q118+TA!S118+TA!T118+TA!AB118+TA!AH118</f>
        <v>2</v>
      </c>
      <c r="S171" s="67">
        <f t="shared" si="17"/>
      </c>
      <c r="T171" s="70">
        <f>TA!W118</f>
        <v>0</v>
      </c>
      <c r="U171" s="70">
        <f>TA!X118+TA!Y118</f>
        <v>0</v>
      </c>
      <c r="V171" s="67">
        <f t="shared" si="18"/>
      </c>
      <c r="W171" s="70"/>
      <c r="X171" s="70"/>
      <c r="Y171" s="70"/>
      <c r="Z171" s="70"/>
      <c r="AA171" s="70"/>
      <c r="AB171" s="70"/>
      <c r="AC171" s="70"/>
      <c r="AD171" s="70"/>
      <c r="AE171" s="70"/>
      <c r="AF171" s="70"/>
      <c r="AG171" s="70"/>
      <c r="AH171" s="70"/>
    </row>
    <row r="172" spans="1:34" ht="12.75">
      <c r="A172" s="125">
        <v>111</v>
      </c>
      <c r="B172" s="125">
        <f>TA!F119+TA!G119+TA!I119+TA!J119</f>
        <v>19</v>
      </c>
      <c r="C172" s="125">
        <f>TA!K119+TA!L119+TA!M119+TA!O119+TA!AI119+TA!AL119</f>
        <v>19</v>
      </c>
      <c r="D172" s="67">
        <f t="shared" si="14"/>
      </c>
      <c r="E172" s="125">
        <f>TA!I119+TA!J119</f>
        <v>19</v>
      </c>
      <c r="F172" s="125">
        <f>TA!K119+TA!L119+TA!M119+TA!N119+TA!O119</f>
        <v>19</v>
      </c>
      <c r="G172" s="67">
        <f t="shared" si="15"/>
      </c>
      <c r="H172" s="125">
        <f>TA!S119+TA!T119</f>
        <v>0</v>
      </c>
      <c r="I172" s="125">
        <f>TA!U119+TA!V119+TA!X119+TA!Y119</f>
        <v>0</v>
      </c>
      <c r="J172" s="67">
        <f t="shared" si="16"/>
      </c>
      <c r="K172" s="125"/>
      <c r="L172" s="125"/>
      <c r="M172" s="67"/>
      <c r="N172" s="70">
        <v>0</v>
      </c>
      <c r="O172" s="70">
        <f>TA!Q119</f>
        <v>0</v>
      </c>
      <c r="P172" s="127">
        <f t="shared" si="19"/>
      </c>
      <c r="Q172" s="125">
        <f>TA!AI119</f>
        <v>0</v>
      </c>
      <c r="R172" s="125">
        <f>TA!Q119+TA!S119+TA!T119+TA!AB119+TA!AH119</f>
        <v>0</v>
      </c>
      <c r="S172" s="67">
        <f t="shared" si="17"/>
      </c>
      <c r="T172" s="70">
        <f>TA!W119</f>
        <v>0</v>
      </c>
      <c r="U172" s="70">
        <f>TA!X119+TA!Y119</f>
        <v>0</v>
      </c>
      <c r="V172" s="67">
        <f t="shared" si="18"/>
      </c>
      <c r="W172" s="70"/>
      <c r="X172" s="70"/>
      <c r="Y172" s="70"/>
      <c r="Z172" s="70"/>
      <c r="AA172" s="70"/>
      <c r="AB172" s="70"/>
      <c r="AC172" s="70"/>
      <c r="AD172" s="70"/>
      <c r="AE172" s="70"/>
      <c r="AF172" s="70"/>
      <c r="AG172" s="70"/>
      <c r="AH172" s="70"/>
    </row>
    <row r="173" spans="1:34" ht="12.75">
      <c r="A173" s="125">
        <v>112</v>
      </c>
      <c r="B173" s="125">
        <f>TA!F120+TA!G120+TA!I120+TA!J120</f>
        <v>0</v>
      </c>
      <c r="C173" s="125">
        <f>TA!K120+TA!L120+TA!M120+TA!O120+TA!AI120+TA!AL120</f>
        <v>0</v>
      </c>
      <c r="D173" s="67">
        <f t="shared" si="14"/>
      </c>
      <c r="E173" s="125">
        <f>TA!I120+TA!J120</f>
        <v>0</v>
      </c>
      <c r="F173" s="125">
        <f>TA!K120+TA!L120+TA!M120+TA!N120+TA!O120</f>
        <v>0</v>
      </c>
      <c r="G173" s="67">
        <f t="shared" si="15"/>
      </c>
      <c r="H173" s="125">
        <f>TA!S120+TA!T120</f>
        <v>0</v>
      </c>
      <c r="I173" s="125">
        <f>TA!U120+TA!V120+TA!X120+TA!Y120</f>
        <v>0</v>
      </c>
      <c r="J173" s="67">
        <f t="shared" si="16"/>
      </c>
      <c r="K173" s="125"/>
      <c r="L173" s="125"/>
      <c r="M173" s="67"/>
      <c r="N173" s="70">
        <v>0</v>
      </c>
      <c r="O173" s="70">
        <f>TA!Q120</f>
        <v>0</v>
      </c>
      <c r="P173" s="127">
        <f t="shared" si="19"/>
      </c>
      <c r="Q173" s="125">
        <f>TA!AI120</f>
        <v>0</v>
      </c>
      <c r="R173" s="125">
        <f>TA!Q120+TA!S120+TA!T120+TA!AB120+TA!AH120</f>
        <v>0</v>
      </c>
      <c r="S173" s="67">
        <f t="shared" si="17"/>
      </c>
      <c r="T173" s="70">
        <f>TA!W120</f>
        <v>0</v>
      </c>
      <c r="U173" s="70">
        <f>TA!X120+TA!Y120</f>
        <v>0</v>
      </c>
      <c r="V173" s="67">
        <f t="shared" si="18"/>
      </c>
      <c r="W173" s="70"/>
      <c r="X173" s="70"/>
      <c r="Y173" s="70"/>
      <c r="Z173" s="70"/>
      <c r="AA173" s="70"/>
      <c r="AB173" s="70"/>
      <c r="AC173" s="70"/>
      <c r="AD173" s="70"/>
      <c r="AE173" s="70"/>
      <c r="AF173" s="70"/>
      <c r="AG173" s="70"/>
      <c r="AH173" s="70"/>
    </row>
    <row r="174" spans="1:34" ht="12.75">
      <c r="A174" s="125">
        <v>113</v>
      </c>
      <c r="B174" s="125">
        <f>TA!F121+TA!G121+TA!I121+TA!J121</f>
        <v>0</v>
      </c>
      <c r="C174" s="125">
        <f>TA!K121+TA!L121+TA!M121+TA!O121+TA!AI121+TA!AL121</f>
        <v>0</v>
      </c>
      <c r="D174" s="67">
        <f t="shared" si="14"/>
      </c>
      <c r="E174" s="125">
        <f>TA!I121+TA!J121</f>
        <v>0</v>
      </c>
      <c r="F174" s="125">
        <f>TA!K121+TA!L121+TA!M121+TA!N121+TA!O121</f>
        <v>0</v>
      </c>
      <c r="G174" s="67">
        <f t="shared" si="15"/>
      </c>
      <c r="H174" s="125">
        <f>TA!S121+TA!T121</f>
        <v>0</v>
      </c>
      <c r="I174" s="125">
        <f>TA!U121+TA!V121+TA!X121+TA!Y121</f>
        <v>0</v>
      </c>
      <c r="J174" s="67">
        <f t="shared" si="16"/>
      </c>
      <c r="K174" s="125"/>
      <c r="L174" s="125"/>
      <c r="M174" s="67"/>
      <c r="N174" s="70">
        <v>0</v>
      </c>
      <c r="O174" s="70">
        <f>TA!Q121</f>
        <v>0</v>
      </c>
      <c r="P174" s="127">
        <f t="shared" si="19"/>
      </c>
      <c r="Q174" s="125">
        <f>TA!AI121</f>
        <v>0</v>
      </c>
      <c r="R174" s="125">
        <f>TA!Q121+TA!S121+TA!T121+TA!AB121+TA!AH121</f>
        <v>0</v>
      </c>
      <c r="S174" s="67">
        <f t="shared" si="17"/>
      </c>
      <c r="T174" s="70">
        <f>TA!W121</f>
        <v>0</v>
      </c>
      <c r="U174" s="70">
        <f>TA!X121+TA!Y121</f>
        <v>0</v>
      </c>
      <c r="V174" s="67">
        <f t="shared" si="18"/>
      </c>
      <c r="W174" s="70"/>
      <c r="X174" s="70"/>
      <c r="Y174" s="70"/>
      <c r="Z174" s="70"/>
      <c r="AA174" s="70"/>
      <c r="AB174" s="70"/>
      <c r="AC174" s="70"/>
      <c r="AD174" s="70"/>
      <c r="AE174" s="70"/>
      <c r="AF174" s="70"/>
      <c r="AG174" s="70"/>
      <c r="AH174" s="70"/>
    </row>
    <row r="175" spans="1:34" ht="12.75">
      <c r="A175" s="125">
        <v>114</v>
      </c>
      <c r="B175" s="125">
        <f>TA!F122+TA!G122+TA!I122+TA!J122</f>
        <v>1</v>
      </c>
      <c r="C175" s="125">
        <f>TA!K122+TA!L122+TA!M122+TA!O122+TA!AI122+TA!AL122</f>
        <v>1</v>
      </c>
      <c r="D175" s="67">
        <f t="shared" si="14"/>
      </c>
      <c r="E175" s="125">
        <f>TA!I122+TA!J122</f>
        <v>0</v>
      </c>
      <c r="F175" s="125">
        <f>TA!K122+TA!L122+TA!M122+TA!N122+TA!O122</f>
        <v>0</v>
      </c>
      <c r="G175" s="67">
        <f t="shared" si="15"/>
      </c>
      <c r="H175" s="125">
        <f>TA!S122+TA!T122</f>
        <v>1</v>
      </c>
      <c r="I175" s="125">
        <f>TA!U122+TA!V122+TA!X122+TA!Y122</f>
        <v>1</v>
      </c>
      <c r="J175" s="67">
        <f t="shared" si="16"/>
      </c>
      <c r="K175" s="125"/>
      <c r="L175" s="125"/>
      <c r="M175" s="67"/>
      <c r="N175" s="70">
        <v>0</v>
      </c>
      <c r="O175" s="70">
        <f>TA!Q122</f>
        <v>0</v>
      </c>
      <c r="P175" s="127">
        <f t="shared" si="19"/>
      </c>
      <c r="Q175" s="125">
        <f>TA!AI122</f>
        <v>1</v>
      </c>
      <c r="R175" s="125">
        <f>TA!Q122+TA!S122+TA!T122+TA!AB122+TA!AH122</f>
        <v>1</v>
      </c>
      <c r="S175" s="67">
        <f t="shared" si="17"/>
      </c>
      <c r="T175" s="70">
        <f>TA!W122</f>
        <v>0</v>
      </c>
      <c r="U175" s="70">
        <f>TA!X122+TA!Y122</f>
        <v>0</v>
      </c>
      <c r="V175" s="67">
        <f t="shared" si="18"/>
      </c>
      <c r="W175" s="70"/>
      <c r="X175" s="70"/>
      <c r="Y175" s="70"/>
      <c r="Z175" s="70"/>
      <c r="AA175" s="70"/>
      <c r="AB175" s="70"/>
      <c r="AC175" s="70"/>
      <c r="AD175" s="70"/>
      <c r="AE175" s="70"/>
      <c r="AF175" s="70"/>
      <c r="AG175" s="70"/>
      <c r="AH175" s="70"/>
    </row>
    <row r="176" spans="1:34" ht="12.75">
      <c r="A176" s="125">
        <v>115</v>
      </c>
      <c r="B176" s="125">
        <f>TA!F123+TA!G123+TA!I123+TA!J123</f>
        <v>7</v>
      </c>
      <c r="C176" s="125">
        <f>TA!K123+TA!L123+TA!M123+TA!O123+TA!AI123+TA!AL123</f>
        <v>7</v>
      </c>
      <c r="D176" s="67">
        <f t="shared" si="14"/>
      </c>
      <c r="E176" s="125">
        <f>TA!I123+TA!J123</f>
        <v>7</v>
      </c>
      <c r="F176" s="125">
        <f>TA!K123+TA!L123+TA!M123+TA!N123+TA!O123</f>
        <v>7</v>
      </c>
      <c r="G176" s="67">
        <f t="shared" si="15"/>
      </c>
      <c r="H176" s="125">
        <f>TA!S123+TA!T123</f>
        <v>5</v>
      </c>
      <c r="I176" s="125">
        <f>TA!U123+TA!V123+TA!X123+TA!Y123</f>
        <v>5</v>
      </c>
      <c r="J176" s="67">
        <f t="shared" si="16"/>
      </c>
      <c r="K176" s="125"/>
      <c r="L176" s="125"/>
      <c r="M176" s="67"/>
      <c r="N176" s="70">
        <v>0</v>
      </c>
      <c r="O176" s="70">
        <f>TA!Q123</f>
        <v>0</v>
      </c>
      <c r="P176" s="127">
        <f t="shared" si="19"/>
      </c>
      <c r="Q176" s="125">
        <f>TA!AI123</f>
        <v>6</v>
      </c>
      <c r="R176" s="125">
        <f>TA!Q123+TA!S123+TA!T123+TA!AB123+TA!AH123</f>
        <v>5</v>
      </c>
      <c r="S176" s="67" t="str">
        <f t="shared" si="17"/>
        <v>ЛОЖЬ</v>
      </c>
      <c r="T176" s="70">
        <f>TA!W123</f>
        <v>0</v>
      </c>
      <c r="U176" s="70">
        <f>TA!X123+TA!Y123</f>
        <v>0</v>
      </c>
      <c r="V176" s="67">
        <f t="shared" si="18"/>
      </c>
      <c r="W176" s="70"/>
      <c r="X176" s="70"/>
      <c r="Y176" s="70"/>
      <c r="Z176" s="70"/>
      <c r="AA176" s="70"/>
      <c r="AB176" s="70"/>
      <c r="AC176" s="70"/>
      <c r="AD176" s="70"/>
      <c r="AE176" s="70"/>
      <c r="AF176" s="70"/>
      <c r="AG176" s="70"/>
      <c r="AH176" s="70"/>
    </row>
    <row r="177" spans="1:34" ht="12.75">
      <c r="A177" s="125">
        <v>116</v>
      </c>
      <c r="B177" s="125">
        <f>TA!F124+TA!G124+TA!I124+TA!J124</f>
        <v>1</v>
      </c>
      <c r="C177" s="125">
        <f>TA!K124+TA!L124+TA!M124+TA!O124+TA!AI124+TA!AL124</f>
        <v>1</v>
      </c>
      <c r="D177" s="67">
        <f t="shared" si="14"/>
      </c>
      <c r="E177" s="125">
        <f>TA!I124+TA!J124</f>
        <v>1</v>
      </c>
      <c r="F177" s="125">
        <f>TA!K124+TA!L124+TA!M124+TA!N124+TA!O124</f>
        <v>1</v>
      </c>
      <c r="G177" s="67">
        <f t="shared" si="15"/>
      </c>
      <c r="H177" s="125">
        <f>TA!S124+TA!T124</f>
        <v>0</v>
      </c>
      <c r="I177" s="125">
        <f>TA!U124+TA!V124+TA!X124+TA!Y124</f>
        <v>0</v>
      </c>
      <c r="J177" s="67">
        <f t="shared" si="16"/>
      </c>
      <c r="K177" s="125"/>
      <c r="L177" s="125"/>
      <c r="M177" s="67"/>
      <c r="N177" s="70">
        <v>0</v>
      </c>
      <c r="O177" s="70">
        <f>TA!Q124</f>
        <v>0</v>
      </c>
      <c r="P177" s="127">
        <f t="shared" si="19"/>
      </c>
      <c r="Q177" s="125">
        <f>TA!AI124</f>
        <v>1</v>
      </c>
      <c r="R177" s="125">
        <f>TA!Q124+TA!S124+TA!T124+TA!AB124+TA!AH124</f>
        <v>0</v>
      </c>
      <c r="S177" s="67" t="str">
        <f t="shared" si="17"/>
        <v>ЛОЖЬ</v>
      </c>
      <c r="T177" s="70">
        <f>TA!W124</f>
        <v>0</v>
      </c>
      <c r="U177" s="70">
        <f>TA!X124+TA!Y124</f>
        <v>0</v>
      </c>
      <c r="V177" s="67">
        <f t="shared" si="18"/>
      </c>
      <c r="W177" s="70"/>
      <c r="X177" s="70"/>
      <c r="Y177" s="70"/>
      <c r="Z177" s="70"/>
      <c r="AA177" s="70"/>
      <c r="AB177" s="70"/>
      <c r="AC177" s="70"/>
      <c r="AD177" s="70"/>
      <c r="AE177" s="70"/>
      <c r="AF177" s="70"/>
      <c r="AG177" s="70"/>
      <c r="AH177" s="70"/>
    </row>
    <row r="178" spans="1:34" ht="12.75">
      <c r="A178" s="125">
        <v>117</v>
      </c>
      <c r="B178" s="125">
        <f>TA!F125+TA!G125+TA!I125+TA!J125</f>
        <v>1</v>
      </c>
      <c r="C178" s="125">
        <f>TA!K125+TA!L125+TA!M125+TA!O125+TA!AI125+TA!AL125</f>
        <v>1</v>
      </c>
      <c r="D178" s="67">
        <f t="shared" si="14"/>
      </c>
      <c r="E178" s="125">
        <f>TA!I125+TA!J125</f>
        <v>1</v>
      </c>
      <c r="F178" s="125">
        <f>TA!K125+TA!L125+TA!M125+TA!N125+TA!O125</f>
        <v>1</v>
      </c>
      <c r="G178" s="67">
        <f t="shared" si="15"/>
      </c>
      <c r="H178" s="125">
        <f>TA!S125+TA!T125</f>
        <v>0</v>
      </c>
      <c r="I178" s="125">
        <f>TA!U125+TA!V125+TA!X125+TA!Y125</f>
        <v>0</v>
      </c>
      <c r="J178" s="67">
        <f t="shared" si="16"/>
      </c>
      <c r="K178" s="125"/>
      <c r="L178" s="125"/>
      <c r="M178" s="67"/>
      <c r="N178" s="70">
        <v>0</v>
      </c>
      <c r="O178" s="70">
        <f>TA!Q125</f>
        <v>0</v>
      </c>
      <c r="P178" s="127">
        <f t="shared" si="19"/>
      </c>
      <c r="Q178" s="125">
        <f>TA!AI125</f>
        <v>0</v>
      </c>
      <c r="R178" s="125">
        <f>TA!Q125+TA!S125+TA!T125+TA!AB125+TA!AH125</f>
        <v>0</v>
      </c>
      <c r="S178" s="67">
        <f t="shared" si="17"/>
      </c>
      <c r="T178" s="70">
        <f>TA!W125</f>
        <v>0</v>
      </c>
      <c r="U178" s="70">
        <f>TA!X125+TA!Y125</f>
        <v>0</v>
      </c>
      <c r="V178" s="67">
        <f t="shared" si="18"/>
      </c>
      <c r="W178" s="70"/>
      <c r="X178" s="70"/>
      <c r="Y178" s="70"/>
      <c r="Z178" s="70"/>
      <c r="AA178" s="70"/>
      <c r="AB178" s="70"/>
      <c r="AC178" s="70"/>
      <c r="AD178" s="70"/>
      <c r="AE178" s="70"/>
      <c r="AF178" s="70"/>
      <c r="AG178" s="70"/>
      <c r="AH178" s="70"/>
    </row>
    <row r="179" spans="1:34" ht="12.75">
      <c r="A179" s="125">
        <v>118</v>
      </c>
      <c r="B179" s="125">
        <f>TA!F126+TA!G126+TA!I126+TA!J126</f>
        <v>117</v>
      </c>
      <c r="C179" s="125">
        <f>TA!K126+TA!L126+TA!M126+TA!O126+TA!AI126+TA!AL126</f>
        <v>115</v>
      </c>
      <c r="D179" s="67" t="str">
        <f t="shared" si="14"/>
        <v>ЛОЖЬ</v>
      </c>
      <c r="E179" s="125">
        <f>TA!I126+TA!J126</f>
        <v>97</v>
      </c>
      <c r="F179" s="125">
        <f>TA!K126+TA!L126+TA!M126+TA!N126+TA!O126</f>
        <v>97</v>
      </c>
      <c r="G179" s="67">
        <f t="shared" si="15"/>
      </c>
      <c r="H179" s="125">
        <f>TA!S126+TA!T126</f>
        <v>48</v>
      </c>
      <c r="I179" s="125">
        <f>TA!U126+TA!V126+TA!X126+TA!Y126</f>
        <v>48</v>
      </c>
      <c r="J179" s="67">
        <f t="shared" si="16"/>
      </c>
      <c r="K179" s="125"/>
      <c r="L179" s="125"/>
      <c r="M179" s="67"/>
      <c r="N179" s="70">
        <v>0</v>
      </c>
      <c r="O179" s="70">
        <f>TA!Q126</f>
        <v>0</v>
      </c>
      <c r="P179" s="127">
        <f t="shared" si="19"/>
      </c>
      <c r="Q179" s="125">
        <f>TA!AI126</f>
        <v>83</v>
      </c>
      <c r="R179" s="125">
        <f>TA!Q126+TA!S126+TA!T126+TA!AB126+TA!AH126</f>
        <v>64</v>
      </c>
      <c r="S179" s="67" t="str">
        <f t="shared" si="17"/>
        <v>ЛОЖЬ</v>
      </c>
      <c r="T179" s="70">
        <f>TA!W126</f>
        <v>0</v>
      </c>
      <c r="U179" s="70">
        <f>TA!X126+TA!Y126</f>
        <v>0</v>
      </c>
      <c r="V179" s="67">
        <f t="shared" si="18"/>
      </c>
      <c r="W179" s="70"/>
      <c r="X179" s="70"/>
      <c r="Y179" s="70"/>
      <c r="Z179" s="70"/>
      <c r="AA179" s="70"/>
      <c r="AB179" s="70"/>
      <c r="AC179" s="70"/>
      <c r="AD179" s="70"/>
      <c r="AE179" s="70"/>
      <c r="AF179" s="70"/>
      <c r="AG179" s="70"/>
      <c r="AH179" s="70"/>
    </row>
    <row r="180" spans="1:34" ht="12.75">
      <c r="A180" s="125">
        <v>119</v>
      </c>
      <c r="B180" s="125">
        <f>TA!F127+TA!G127+TA!I127+TA!J127</f>
        <v>65</v>
      </c>
      <c r="C180" s="125">
        <f>TA!K127+TA!L127+TA!M127+TA!O127+TA!AI127+TA!AL127</f>
        <v>63</v>
      </c>
      <c r="D180" s="67" t="str">
        <f t="shared" si="14"/>
        <v>ЛОЖЬ</v>
      </c>
      <c r="E180" s="125">
        <f>TA!I127+TA!J127</f>
        <v>56</v>
      </c>
      <c r="F180" s="125">
        <f>TA!K127+TA!L127+TA!M127+TA!N127+TA!O127</f>
        <v>56</v>
      </c>
      <c r="G180" s="67">
        <f t="shared" si="15"/>
      </c>
      <c r="H180" s="125">
        <f>TA!S127+TA!T127</f>
        <v>25</v>
      </c>
      <c r="I180" s="125">
        <f>TA!U127+TA!V127+TA!X127+TA!Y127</f>
        <v>25</v>
      </c>
      <c r="J180" s="67">
        <f t="shared" si="16"/>
      </c>
      <c r="K180" s="125"/>
      <c r="L180" s="125"/>
      <c r="M180" s="67"/>
      <c r="N180" s="70">
        <v>0</v>
      </c>
      <c r="O180" s="70">
        <f>TA!Q127</f>
        <v>0</v>
      </c>
      <c r="P180" s="127">
        <f t="shared" si="19"/>
      </c>
      <c r="Q180" s="125">
        <f>TA!AI127</f>
        <v>42</v>
      </c>
      <c r="R180" s="125">
        <f>TA!Q127+TA!S127+TA!T127+TA!AB127+TA!AH127</f>
        <v>32</v>
      </c>
      <c r="S180" s="67" t="str">
        <f t="shared" si="17"/>
        <v>ЛОЖЬ</v>
      </c>
      <c r="T180" s="70">
        <f>TA!W127</f>
        <v>0</v>
      </c>
      <c r="U180" s="70">
        <f>TA!X127+TA!Y127</f>
        <v>0</v>
      </c>
      <c r="V180" s="67">
        <f t="shared" si="18"/>
      </c>
      <c r="W180" s="70"/>
      <c r="X180" s="70"/>
      <c r="Y180" s="70"/>
      <c r="Z180" s="70"/>
      <c r="AA180" s="70"/>
      <c r="AB180" s="70"/>
      <c r="AC180" s="70"/>
      <c r="AD180" s="70"/>
      <c r="AE180" s="70"/>
      <c r="AF180" s="70"/>
      <c r="AG180" s="70"/>
      <c r="AH180" s="70"/>
    </row>
    <row r="181" spans="1:34" ht="12.75">
      <c r="A181" s="125">
        <v>120</v>
      </c>
      <c r="B181" s="125">
        <f>TA!F128+TA!G128+TA!I128+TA!J128</f>
        <v>37</v>
      </c>
      <c r="C181" s="125">
        <f>TA!K128+TA!L128+TA!M128+TA!O128+TA!AI128+TA!AL128</f>
        <v>37</v>
      </c>
      <c r="D181" s="67">
        <f t="shared" si="14"/>
      </c>
      <c r="E181" s="125">
        <f>TA!I128+TA!J128</f>
        <v>29</v>
      </c>
      <c r="F181" s="125">
        <f>TA!K128+TA!L128+TA!M128+TA!N128+TA!O128</f>
        <v>29</v>
      </c>
      <c r="G181" s="67">
        <f t="shared" si="15"/>
      </c>
      <c r="H181" s="125">
        <f>TA!S128+TA!T128</f>
        <v>15</v>
      </c>
      <c r="I181" s="125">
        <f>TA!U128+TA!V128+TA!X128+TA!Y128</f>
        <v>15</v>
      </c>
      <c r="J181" s="67">
        <f t="shared" si="16"/>
      </c>
      <c r="K181" s="125"/>
      <c r="L181" s="125"/>
      <c r="M181" s="67"/>
      <c r="N181" s="70">
        <v>0</v>
      </c>
      <c r="O181" s="70">
        <f>TA!Q128</f>
        <v>0</v>
      </c>
      <c r="P181" s="127">
        <f t="shared" si="19"/>
      </c>
      <c r="Q181" s="125">
        <f>TA!AI128</f>
        <v>29</v>
      </c>
      <c r="R181" s="125">
        <f>TA!Q128+TA!S128+TA!T128+TA!AB128+TA!AH128</f>
        <v>23</v>
      </c>
      <c r="S181" s="67" t="str">
        <f t="shared" si="17"/>
        <v>ЛОЖЬ</v>
      </c>
      <c r="T181" s="70">
        <f>TA!W128</f>
        <v>0</v>
      </c>
      <c r="U181" s="70">
        <f>TA!X128+TA!Y128</f>
        <v>0</v>
      </c>
      <c r="V181" s="67">
        <f t="shared" si="18"/>
      </c>
      <c r="W181" s="70"/>
      <c r="X181" s="70"/>
      <c r="Y181" s="70"/>
      <c r="Z181" s="70"/>
      <c r="AA181" s="70"/>
      <c r="AB181" s="70"/>
      <c r="AC181" s="70"/>
      <c r="AD181" s="70"/>
      <c r="AE181" s="70"/>
      <c r="AF181" s="70"/>
      <c r="AG181" s="70"/>
      <c r="AH181" s="70"/>
    </row>
    <row r="182" spans="1:34" ht="12.75">
      <c r="A182" s="125">
        <v>121</v>
      </c>
      <c r="B182" s="125">
        <f>TA!F129+TA!G129+TA!I129+TA!J129</f>
        <v>22</v>
      </c>
      <c r="C182" s="125">
        <f>TA!K129+TA!L129+TA!M129+TA!O129+TA!AI129+TA!AL129</f>
        <v>22</v>
      </c>
      <c r="D182" s="67">
        <f t="shared" si="14"/>
      </c>
      <c r="E182" s="125">
        <f>TA!I129+TA!J129</f>
        <v>20</v>
      </c>
      <c r="F182" s="125">
        <f>TA!K129+TA!L129+TA!M129+TA!N129+TA!O129</f>
        <v>20</v>
      </c>
      <c r="G182" s="67">
        <f t="shared" si="15"/>
      </c>
      <c r="H182" s="125">
        <f>TA!S129+TA!T129</f>
        <v>7</v>
      </c>
      <c r="I182" s="125">
        <f>TA!U129+TA!V129+TA!X129+TA!Y129</f>
        <v>7</v>
      </c>
      <c r="J182" s="67">
        <f t="shared" si="16"/>
      </c>
      <c r="K182" s="125"/>
      <c r="L182" s="125"/>
      <c r="M182" s="67"/>
      <c r="N182" s="70">
        <v>0</v>
      </c>
      <c r="O182" s="70">
        <f>TA!Q129</f>
        <v>0</v>
      </c>
      <c r="P182" s="127">
        <f t="shared" si="19"/>
      </c>
      <c r="Q182" s="125">
        <f>TA!AI129</f>
        <v>16</v>
      </c>
      <c r="R182" s="125">
        <f>TA!Q129+TA!S129+TA!T129+TA!AB129+TA!AH129</f>
        <v>14</v>
      </c>
      <c r="S182" s="67" t="str">
        <f t="shared" si="17"/>
        <v>ЛОЖЬ</v>
      </c>
      <c r="T182" s="70">
        <f>TA!W129</f>
        <v>0</v>
      </c>
      <c r="U182" s="70">
        <f>TA!X129+TA!Y129</f>
        <v>0</v>
      </c>
      <c r="V182" s="67">
        <f t="shared" si="18"/>
      </c>
      <c r="W182" s="70"/>
      <c r="X182" s="70"/>
      <c r="Y182" s="70"/>
      <c r="Z182" s="70"/>
      <c r="AA182" s="70"/>
      <c r="AB182" s="70"/>
      <c r="AC182" s="70"/>
      <c r="AD182" s="70"/>
      <c r="AE182" s="70"/>
      <c r="AF182" s="70"/>
      <c r="AG182" s="70"/>
      <c r="AH182" s="70"/>
    </row>
    <row r="183" spans="1:34" ht="12.75">
      <c r="A183" s="125">
        <v>122</v>
      </c>
      <c r="B183" s="125">
        <f>TA!F130+TA!G130+TA!I130+TA!J130</f>
        <v>11</v>
      </c>
      <c r="C183" s="125">
        <f>TA!K130+TA!L130+TA!M130+TA!O130+TA!AI130+TA!AL130</f>
        <v>11</v>
      </c>
      <c r="D183" s="67">
        <f t="shared" si="14"/>
      </c>
      <c r="E183" s="125">
        <f>TA!I130+TA!J130</f>
        <v>6</v>
      </c>
      <c r="F183" s="125">
        <f>TA!K130+TA!L130+TA!M130+TA!N130+TA!O130</f>
        <v>6</v>
      </c>
      <c r="G183" s="67">
        <f t="shared" si="15"/>
      </c>
      <c r="H183" s="125">
        <f>TA!S130+TA!T130</f>
        <v>7</v>
      </c>
      <c r="I183" s="125">
        <f>TA!U130+TA!V130+TA!X130+TA!Y130</f>
        <v>7</v>
      </c>
      <c r="J183" s="67">
        <f t="shared" si="16"/>
      </c>
      <c r="K183" s="125"/>
      <c r="L183" s="125"/>
      <c r="M183" s="67"/>
      <c r="N183" s="70">
        <v>0</v>
      </c>
      <c r="O183" s="70">
        <f>TA!Q130</f>
        <v>0</v>
      </c>
      <c r="P183" s="127">
        <f t="shared" si="19"/>
      </c>
      <c r="Q183" s="125">
        <f>TA!AI130</f>
        <v>10</v>
      </c>
      <c r="R183" s="125">
        <f>TA!Q130+TA!S130+TA!T130+TA!AB130+TA!AH130</f>
        <v>8</v>
      </c>
      <c r="S183" s="67" t="str">
        <f t="shared" si="17"/>
        <v>ЛОЖЬ</v>
      </c>
      <c r="T183" s="70">
        <f>TA!W130</f>
        <v>0</v>
      </c>
      <c r="U183" s="70">
        <f>TA!X130+TA!Y130</f>
        <v>0</v>
      </c>
      <c r="V183" s="67">
        <f t="shared" si="18"/>
      </c>
      <c r="W183" s="70"/>
      <c r="X183" s="70"/>
      <c r="Y183" s="70"/>
      <c r="Z183" s="70"/>
      <c r="AA183" s="70"/>
      <c r="AB183" s="70"/>
      <c r="AC183" s="70"/>
      <c r="AD183" s="70"/>
      <c r="AE183" s="70"/>
      <c r="AF183" s="70"/>
      <c r="AG183" s="70"/>
      <c r="AH183" s="70"/>
    </row>
    <row r="184" spans="1:34" ht="12.75">
      <c r="A184" s="125">
        <v>123</v>
      </c>
      <c r="B184" s="125">
        <f>TA!F131+TA!G131+TA!I131+TA!J131</f>
        <v>1</v>
      </c>
      <c r="C184" s="125">
        <f>TA!K131+TA!L131+TA!M131+TA!O131+TA!AI131+TA!AL131</f>
        <v>1</v>
      </c>
      <c r="D184" s="67">
        <f t="shared" si="14"/>
      </c>
      <c r="E184" s="125">
        <f>TA!I131+TA!J131</f>
        <v>1</v>
      </c>
      <c r="F184" s="125">
        <f>TA!K131+TA!L131+TA!M131+TA!N131+TA!O131</f>
        <v>1</v>
      </c>
      <c r="G184" s="67">
        <f t="shared" si="15"/>
      </c>
      <c r="H184" s="125">
        <f>TA!S131+TA!T131</f>
        <v>0</v>
      </c>
      <c r="I184" s="125">
        <f>TA!U131+TA!V131+TA!X131+TA!Y131</f>
        <v>0</v>
      </c>
      <c r="J184" s="67">
        <f t="shared" si="16"/>
      </c>
      <c r="K184" s="125"/>
      <c r="L184" s="125"/>
      <c r="M184" s="67"/>
      <c r="N184" s="70">
        <v>0</v>
      </c>
      <c r="O184" s="70">
        <f>TA!Q131</f>
        <v>0</v>
      </c>
      <c r="P184" s="127">
        <f t="shared" si="19"/>
      </c>
      <c r="Q184" s="125">
        <f>TA!AI131</f>
        <v>0</v>
      </c>
      <c r="R184" s="125">
        <f>TA!Q131+TA!S131+TA!T131+TA!AB131+TA!AH131</f>
        <v>0</v>
      </c>
      <c r="S184" s="67">
        <f t="shared" si="17"/>
      </c>
      <c r="T184" s="70">
        <f>TA!W131</f>
        <v>0</v>
      </c>
      <c r="U184" s="70">
        <f>TA!X131+TA!Y131</f>
        <v>0</v>
      </c>
      <c r="V184" s="67">
        <f t="shared" si="18"/>
      </c>
      <c r="W184" s="70">
        <f>TA!AT131</f>
        <v>0</v>
      </c>
      <c r="X184" s="70">
        <f>TA!AT131</f>
        <v>0</v>
      </c>
      <c r="Y184" s="67">
        <f>IF(W184=X184,"","ЛОЖЬ")</f>
      </c>
      <c r="Z184" s="70">
        <f>TA!AU131</f>
        <v>0</v>
      </c>
      <c r="AA184" s="70">
        <f>TA!AU131</f>
        <v>0</v>
      </c>
      <c r="AB184" s="67">
        <f>IF(Z184=AA184,"","ЛОЖЬ")</f>
      </c>
      <c r="AC184" s="70">
        <f>TA!AV131</f>
        <v>0</v>
      </c>
      <c r="AD184" s="70">
        <f>TA!AV131</f>
        <v>0</v>
      </c>
      <c r="AE184" s="67">
        <f>IF(AC184=AD184,"","ЛОЖЬ")</f>
      </c>
      <c r="AF184" s="70">
        <f>TA!AW131</f>
        <v>0</v>
      </c>
      <c r="AG184" s="70">
        <f>TA!AW131</f>
        <v>0</v>
      </c>
      <c r="AH184" s="67">
        <f>IF(AF184=AG184,"","ЛОЖЬ")</f>
      </c>
    </row>
    <row r="185" spans="1:34" ht="12.75">
      <c r="A185" s="125">
        <v>124</v>
      </c>
      <c r="B185" s="125">
        <f>TA!F132+TA!G132+TA!I132+TA!J132</f>
        <v>0</v>
      </c>
      <c r="C185" s="125">
        <f>TA!K132+TA!L132+TA!M132+TA!O132+TA!AI132+TA!AL132</f>
        <v>0</v>
      </c>
      <c r="D185" s="67">
        <f t="shared" si="14"/>
      </c>
      <c r="E185" s="125">
        <f>TA!I132+TA!J132</f>
        <v>0</v>
      </c>
      <c r="F185" s="125">
        <f>TA!K132+TA!L132+TA!M132+TA!N132+TA!O132</f>
        <v>0</v>
      </c>
      <c r="G185" s="67">
        <f t="shared" si="15"/>
      </c>
      <c r="H185" s="125">
        <f>TA!S132+TA!T132</f>
        <v>0</v>
      </c>
      <c r="I185" s="125">
        <f>TA!U132+TA!V132+TA!X132+TA!Y132</f>
        <v>0</v>
      </c>
      <c r="J185" s="67">
        <f t="shared" si="16"/>
      </c>
      <c r="K185" s="125"/>
      <c r="L185" s="125"/>
      <c r="M185" s="67"/>
      <c r="N185" s="70">
        <v>0</v>
      </c>
      <c r="O185" s="70">
        <f>TA!Q132</f>
        <v>0</v>
      </c>
      <c r="P185" s="127">
        <f t="shared" si="19"/>
      </c>
      <c r="Q185" s="125">
        <f>TA!AI132</f>
        <v>0</v>
      </c>
      <c r="R185" s="125">
        <f>TA!Q132+TA!S132+TA!T132+TA!AB132+TA!AH132</f>
        <v>0</v>
      </c>
      <c r="S185" s="67">
        <f t="shared" si="17"/>
      </c>
      <c r="T185" s="70">
        <f>TA!W132</f>
        <v>0</v>
      </c>
      <c r="U185" s="70">
        <f>TA!X132+TA!Y132</f>
        <v>0</v>
      </c>
      <c r="V185" s="67">
        <f t="shared" si="18"/>
      </c>
      <c r="W185" s="70"/>
      <c r="X185" s="70"/>
      <c r="Y185" s="67">
        <f>IF(W185=X185,"","ЛОЖЬ")</f>
      </c>
      <c r="Z185" s="70"/>
      <c r="AA185" s="70"/>
      <c r="AB185" s="70"/>
      <c r="AC185" s="70"/>
      <c r="AD185" s="70"/>
      <c r="AE185" s="70"/>
      <c r="AF185" s="70"/>
      <c r="AG185" s="70"/>
      <c r="AH185" s="70"/>
    </row>
    <row r="186" spans="1:34" ht="12.75">
      <c r="A186" s="125">
        <v>125</v>
      </c>
      <c r="B186" s="125">
        <f>TA!F133+TA!G133+TA!I133+TA!J133</f>
        <v>0</v>
      </c>
      <c r="C186" s="125">
        <f>TA!K133+TA!L133+TA!M133+TA!O133+TA!AI133+TA!AL133</f>
        <v>0</v>
      </c>
      <c r="D186" s="67">
        <f t="shared" si="14"/>
      </c>
      <c r="E186" s="125">
        <f>TA!I133+TA!J133</f>
        <v>0</v>
      </c>
      <c r="F186" s="125">
        <f>TA!K133+TA!L133+TA!M133+TA!N133+TA!O133</f>
        <v>0</v>
      </c>
      <c r="G186" s="67">
        <f t="shared" si="15"/>
      </c>
      <c r="H186" s="125">
        <f>TA!S133+TA!T133</f>
        <v>0</v>
      </c>
      <c r="I186" s="125">
        <f>TA!U133+TA!V133+TA!X133+TA!Y133</f>
        <v>0</v>
      </c>
      <c r="J186" s="67">
        <f t="shared" si="16"/>
      </c>
      <c r="K186" s="125"/>
      <c r="L186" s="125"/>
      <c r="M186" s="67"/>
      <c r="N186" s="70">
        <v>0</v>
      </c>
      <c r="O186" s="70">
        <f>TA!Q133</f>
        <v>0</v>
      </c>
      <c r="P186" s="127">
        <f t="shared" si="19"/>
      </c>
      <c r="Q186" s="125">
        <f>TA!AI133</f>
        <v>0</v>
      </c>
      <c r="R186" s="125">
        <f>TA!Q133+TA!S133+TA!T133+TA!AB133+TA!AH133</f>
        <v>0</v>
      </c>
      <c r="S186" s="67">
        <f t="shared" si="17"/>
      </c>
      <c r="T186" s="70">
        <f>TA!W133</f>
        <v>0</v>
      </c>
      <c r="U186" s="70">
        <f>TA!X133+TA!Y133</f>
        <v>0</v>
      </c>
      <c r="V186" s="67">
        <f t="shared" si="18"/>
      </c>
      <c r="W186" s="70"/>
      <c r="X186" s="70"/>
      <c r="Y186" s="67">
        <f>IF(W186=X186,"","ЛОЖЬ")</f>
      </c>
      <c r="Z186" s="70"/>
      <c r="AA186" s="70"/>
      <c r="AB186" s="70"/>
      <c r="AC186" s="70">
        <f>TA!AV133</f>
        <v>0</v>
      </c>
      <c r="AD186" s="70">
        <f>TA!AV133</f>
        <v>0</v>
      </c>
      <c r="AE186" s="67">
        <f>IF(AC186=AD186,"","ЛОЖЬ")</f>
      </c>
      <c r="AF186" s="70"/>
      <c r="AG186" s="70"/>
      <c r="AH186" s="67">
        <f>IF(AF186=AG186,"","ЛОЖЬ")</f>
      </c>
    </row>
    <row r="187" spans="1:34" ht="12.75">
      <c r="A187" s="125">
        <v>126</v>
      </c>
      <c r="B187" s="125">
        <f>TA!F134+TA!G134+TA!I134+TA!J134</f>
        <v>0</v>
      </c>
      <c r="C187" s="125">
        <f>TA!K134+TA!L134+TA!M134+TA!O134+TA!AI134+TA!AL134</f>
        <v>0</v>
      </c>
      <c r="D187" s="67">
        <f t="shared" si="14"/>
      </c>
      <c r="E187" s="125">
        <f>TA!I134+TA!J134</f>
        <v>0</v>
      </c>
      <c r="F187" s="125">
        <f>TA!K134+TA!L134+TA!M134+TA!N134+TA!O134</f>
        <v>0</v>
      </c>
      <c r="G187" s="67">
        <f t="shared" si="15"/>
      </c>
      <c r="H187" s="125">
        <f>TA!S134+TA!T134</f>
        <v>0</v>
      </c>
      <c r="I187" s="125">
        <f>TA!U134+TA!V134+TA!X134+TA!Y134</f>
        <v>0</v>
      </c>
      <c r="J187" s="67">
        <f t="shared" si="16"/>
      </c>
      <c r="K187" s="125"/>
      <c r="L187" s="125"/>
      <c r="M187" s="67"/>
      <c r="N187" s="70">
        <v>0</v>
      </c>
      <c r="O187" s="70">
        <f>TA!Q134</f>
        <v>0</v>
      </c>
      <c r="P187" s="127">
        <f t="shared" si="19"/>
      </c>
      <c r="Q187" s="125">
        <f>TA!AI134</f>
        <v>0</v>
      </c>
      <c r="R187" s="125">
        <f>TA!Q134+TA!S134+TA!T134+TA!AB134+TA!AH134</f>
        <v>0</v>
      </c>
      <c r="S187" s="67">
        <f t="shared" si="17"/>
      </c>
      <c r="T187" s="70">
        <f>TA!W134</f>
        <v>0</v>
      </c>
      <c r="U187" s="70">
        <f>TA!X134+TA!Y134</f>
        <v>0</v>
      </c>
      <c r="V187" s="67">
        <f t="shared" si="18"/>
      </c>
      <c r="W187" s="70">
        <f>TA!AT134</f>
        <v>0</v>
      </c>
      <c r="X187" s="70">
        <f>TA!AT134</f>
        <v>0</v>
      </c>
      <c r="Y187" s="67">
        <f>IF(W187=X187,"","ЛОЖЬ")</f>
      </c>
      <c r="Z187" s="70"/>
      <c r="AA187" s="70"/>
      <c r="AB187" s="67"/>
      <c r="AC187" s="70"/>
      <c r="AD187" s="70"/>
      <c r="AE187" s="70"/>
      <c r="AF187" s="70"/>
      <c r="AG187" s="70"/>
      <c r="AH187" s="67">
        <f>IF(AF187=AG187,"","ЛОЖЬ")</f>
      </c>
    </row>
    <row r="188" spans="1:34" ht="12.75">
      <c r="A188" s="125">
        <v>127</v>
      </c>
      <c r="B188" s="125">
        <f>TA!F135+TA!G135+TA!I135+TA!J135</f>
        <v>0</v>
      </c>
      <c r="C188" s="125">
        <f>TA!K135+TA!L135+TA!M135+TA!O135+TA!AI135+TA!AL135</f>
        <v>0</v>
      </c>
      <c r="D188" s="67">
        <f t="shared" si="14"/>
      </c>
      <c r="E188" s="125">
        <f>TA!I135+TA!J135</f>
        <v>0</v>
      </c>
      <c r="F188" s="125">
        <f>TA!K135+TA!L135+TA!M135+TA!N135+TA!O135</f>
        <v>0</v>
      </c>
      <c r="G188" s="67">
        <f t="shared" si="15"/>
      </c>
      <c r="H188" s="125">
        <f>TA!S135+TA!T135</f>
        <v>0</v>
      </c>
      <c r="I188" s="125">
        <f>TA!U135+TA!V135+TA!X135+TA!Y135</f>
        <v>0</v>
      </c>
      <c r="J188" s="67">
        <f t="shared" si="16"/>
      </c>
      <c r="K188" s="125"/>
      <c r="L188" s="125"/>
      <c r="M188" s="67"/>
      <c r="N188" s="70">
        <v>0</v>
      </c>
      <c r="O188" s="70">
        <f>TA!Q135</f>
        <v>0</v>
      </c>
      <c r="P188" s="127">
        <f t="shared" si="19"/>
      </c>
      <c r="Q188" s="125">
        <f>TA!AI135</f>
        <v>0</v>
      </c>
      <c r="R188" s="125">
        <f>TA!Q135+TA!S135+TA!T135+TA!AB135+TA!AH135</f>
        <v>0</v>
      </c>
      <c r="S188" s="67">
        <f t="shared" si="17"/>
      </c>
      <c r="T188" s="70">
        <f>TA!W135</f>
        <v>0</v>
      </c>
      <c r="U188" s="70">
        <f>TA!X135+TA!Y135</f>
        <v>0</v>
      </c>
      <c r="V188" s="67">
        <f t="shared" si="18"/>
      </c>
      <c r="W188" s="70"/>
      <c r="X188" s="70"/>
      <c r="Y188" s="70"/>
      <c r="Z188" s="70"/>
      <c r="AA188" s="70"/>
      <c r="AB188" s="70"/>
      <c r="AC188" s="70"/>
      <c r="AD188" s="70"/>
      <c r="AE188" s="70"/>
      <c r="AF188" s="70">
        <f>TA!AW135</f>
        <v>0</v>
      </c>
      <c r="AG188" s="70">
        <f>TA!AW135</f>
        <v>0</v>
      </c>
      <c r="AH188" s="67">
        <f>IF(AF188=AG188,"","ЛОЖЬ")</f>
      </c>
    </row>
    <row r="189" spans="1:34" ht="12.75">
      <c r="A189" s="125">
        <v>128</v>
      </c>
      <c r="B189" s="125">
        <f>TA!F136+TA!G136+TA!I136+TA!J136</f>
        <v>0</v>
      </c>
      <c r="C189" s="125">
        <f>TA!K136+TA!L136+TA!M136+TA!O136+TA!AI136+TA!AL136</f>
        <v>0</v>
      </c>
      <c r="D189" s="67">
        <f t="shared" si="14"/>
      </c>
      <c r="E189" s="125">
        <f>TA!I136+TA!J136</f>
        <v>0</v>
      </c>
      <c r="F189" s="125">
        <f>TA!K136+TA!L136+TA!M136+TA!N136+TA!O136</f>
        <v>0</v>
      </c>
      <c r="G189" s="67">
        <f t="shared" si="15"/>
      </c>
      <c r="H189" s="125">
        <f>TA!S136+TA!T136</f>
        <v>0</v>
      </c>
      <c r="I189" s="125">
        <f>TA!U136+TA!V136+TA!X136+TA!Y136</f>
        <v>0</v>
      </c>
      <c r="J189" s="67">
        <f t="shared" si="16"/>
      </c>
      <c r="K189" s="125"/>
      <c r="L189" s="125"/>
      <c r="M189" s="67"/>
      <c r="N189" s="70">
        <v>0</v>
      </c>
      <c r="O189" s="70">
        <f>TA!Q136</f>
        <v>0</v>
      </c>
      <c r="P189" s="127">
        <f t="shared" si="19"/>
      </c>
      <c r="Q189" s="125">
        <f>TA!AI136</f>
        <v>0</v>
      </c>
      <c r="R189" s="125">
        <f>TA!Q136+TA!S136+TA!T136+TA!AB136+TA!AH136</f>
        <v>0</v>
      </c>
      <c r="S189" s="67">
        <f t="shared" si="17"/>
      </c>
      <c r="T189" s="70">
        <f>TA!W136</f>
        <v>0</v>
      </c>
      <c r="U189" s="70">
        <f>TA!X136+TA!Y136</f>
        <v>0</v>
      </c>
      <c r="V189" s="67">
        <f t="shared" si="18"/>
      </c>
      <c r="W189" s="70"/>
      <c r="X189" s="70"/>
      <c r="Y189" s="70"/>
      <c r="Z189" s="70">
        <f>TA!AU136</f>
        <v>0</v>
      </c>
      <c r="AA189" s="70">
        <f>TA!AV136</f>
        <v>0</v>
      </c>
      <c r="AB189" s="67">
        <f>IF(Z189=AA189,"","ЛОЖЬ")</f>
      </c>
      <c r="AC189" s="70"/>
      <c r="AD189" s="70"/>
      <c r="AE189" s="70"/>
      <c r="AF189" s="70"/>
      <c r="AG189" s="70"/>
      <c r="AH189" s="70"/>
    </row>
    <row r="190" spans="1:34" ht="12.75">
      <c r="A190" s="125">
        <v>129</v>
      </c>
      <c r="B190" s="125">
        <f>TA!F137+TA!G137+TA!I137+TA!J137</f>
        <v>336</v>
      </c>
      <c r="C190" s="125">
        <f>TA!K137+TA!L137+TA!M137+TA!O137+TA!AI137+TA!AL137</f>
        <v>335</v>
      </c>
      <c r="D190" s="67" t="str">
        <f t="shared" si="14"/>
        <v>ЛОЖЬ</v>
      </c>
      <c r="E190" s="125">
        <f>TA!I137+TA!J137</f>
        <v>293</v>
      </c>
      <c r="F190" s="125">
        <f>TA!K137+TA!L137+TA!M137+TA!N137+TA!O137</f>
        <v>293</v>
      </c>
      <c r="G190" s="67">
        <f t="shared" si="15"/>
      </c>
      <c r="H190" s="125">
        <f>TA!S137+TA!T137</f>
        <v>196</v>
      </c>
      <c r="I190" s="125">
        <f>TA!U137+TA!V137+TA!X137+TA!Y137</f>
        <v>196</v>
      </c>
      <c r="J190" s="67">
        <f t="shared" si="16"/>
      </c>
      <c r="K190" s="125"/>
      <c r="L190" s="125"/>
      <c r="M190" s="67"/>
      <c r="N190" s="70">
        <v>0</v>
      </c>
      <c r="O190" s="70">
        <f>TA!Q137</f>
        <v>0</v>
      </c>
      <c r="P190" s="127">
        <f t="shared" si="19"/>
      </c>
      <c r="Q190" s="125">
        <f>TA!AI137</f>
        <v>255</v>
      </c>
      <c r="R190" s="125">
        <f>TA!Q137+TA!S137+TA!T137+TA!AB137+TA!AH137</f>
        <v>215</v>
      </c>
      <c r="S190" s="67" t="str">
        <f t="shared" si="17"/>
        <v>ЛОЖЬ</v>
      </c>
      <c r="T190" s="70">
        <f>TA!W137</f>
        <v>0</v>
      </c>
      <c r="U190" s="70">
        <f>TA!X137+TA!Y137</f>
        <v>0</v>
      </c>
      <c r="V190" s="67">
        <f t="shared" si="18"/>
      </c>
      <c r="W190" s="70"/>
      <c r="X190" s="70"/>
      <c r="Y190" s="70"/>
      <c r="Z190" s="70"/>
      <c r="AA190" s="70"/>
      <c r="AB190" s="70"/>
      <c r="AC190" s="70"/>
      <c r="AD190" s="70"/>
      <c r="AE190" s="70"/>
      <c r="AF190" s="70"/>
      <c r="AG190" s="70"/>
      <c r="AH190" s="70"/>
    </row>
    <row r="191" spans="1:34" ht="12.75">
      <c r="A191" s="125">
        <v>130</v>
      </c>
      <c r="B191" s="125">
        <f>TA!F138+TA!G138+TA!I138+TA!J138</f>
        <v>66</v>
      </c>
      <c r="C191" s="125">
        <f>TA!K138+TA!L138+TA!M138+TA!O138+TA!AI138+TA!AL138</f>
        <v>65</v>
      </c>
      <c r="D191" s="67" t="str">
        <f aca="true" t="shared" si="20" ref="D191:D254">IF(B191=C191,"","ЛОЖЬ")</f>
        <v>ЛОЖЬ</v>
      </c>
      <c r="E191" s="125">
        <f>TA!I138+TA!J138</f>
        <v>55</v>
      </c>
      <c r="F191" s="125">
        <f>TA!K138+TA!L138+TA!M138+TA!N138+TA!O138</f>
        <v>55</v>
      </c>
      <c r="G191" s="67">
        <f aca="true" t="shared" si="21" ref="G191:G254">IF(E191=F191,"","ЛОЖЬ")</f>
      </c>
      <c r="H191" s="125">
        <f>TA!S138+TA!T138</f>
        <v>25</v>
      </c>
      <c r="I191" s="125">
        <f>TA!U138+TA!V138+TA!X138+TA!Y138</f>
        <v>25</v>
      </c>
      <c r="J191" s="67">
        <f aca="true" t="shared" si="22" ref="J191:J254">IF(H191=I191,"","ЛОЖЬ")</f>
      </c>
      <c r="K191" s="125"/>
      <c r="L191" s="125"/>
      <c r="M191" s="67"/>
      <c r="N191" s="70">
        <v>0</v>
      </c>
      <c r="O191" s="70">
        <f>TA!Q138</f>
        <v>0</v>
      </c>
      <c r="P191" s="127">
        <f t="shared" si="19"/>
      </c>
      <c r="Q191" s="125">
        <f>TA!AI138</f>
        <v>48</v>
      </c>
      <c r="R191" s="125">
        <f>TA!Q138+TA!S138+TA!T138+TA!AB138+TA!AH138</f>
        <v>30</v>
      </c>
      <c r="S191" s="67" t="str">
        <f aca="true" t="shared" si="23" ref="S191:S254">IF(Q191=R191,"","ЛОЖЬ")</f>
        <v>ЛОЖЬ</v>
      </c>
      <c r="T191" s="70">
        <f>TA!W138</f>
        <v>0</v>
      </c>
      <c r="U191" s="70">
        <f>TA!X138+TA!Y138</f>
        <v>0</v>
      </c>
      <c r="V191" s="67">
        <f aca="true" t="shared" si="24" ref="V191:V254">IF(T191=U191,"","ЛОЖЬ")</f>
      </c>
      <c r="W191" s="70"/>
      <c r="X191" s="70"/>
      <c r="Y191" s="70"/>
      <c r="Z191" s="70"/>
      <c r="AA191" s="70"/>
      <c r="AB191" s="70"/>
      <c r="AC191" s="70"/>
      <c r="AD191" s="70"/>
      <c r="AE191" s="70"/>
      <c r="AF191" s="70"/>
      <c r="AG191" s="70"/>
      <c r="AH191" s="70"/>
    </row>
    <row r="192" spans="1:34" ht="12.75">
      <c r="A192" s="125">
        <v>131</v>
      </c>
      <c r="B192" s="125">
        <f>TA!F139+TA!G139+TA!I139+TA!J139</f>
        <v>12</v>
      </c>
      <c r="C192" s="125">
        <f>TA!K139+TA!L139+TA!M139+TA!O139+TA!AI139+TA!AL139</f>
        <v>12</v>
      </c>
      <c r="D192" s="67">
        <f t="shared" si="20"/>
      </c>
      <c r="E192" s="125">
        <f>TA!I139+TA!J139</f>
        <v>10</v>
      </c>
      <c r="F192" s="125">
        <f>TA!K139+TA!L139+TA!M139+TA!N139+TA!O139</f>
        <v>10</v>
      </c>
      <c r="G192" s="67">
        <f t="shared" si="21"/>
      </c>
      <c r="H192" s="125">
        <f>TA!S139+TA!T139</f>
        <v>2</v>
      </c>
      <c r="I192" s="125">
        <f>TA!U139+TA!V139+TA!X139+TA!Y139</f>
        <v>2</v>
      </c>
      <c r="J192" s="67">
        <f t="shared" si="22"/>
      </c>
      <c r="K192" s="125"/>
      <c r="L192" s="125"/>
      <c r="M192" s="67"/>
      <c r="N192" s="70">
        <v>0</v>
      </c>
      <c r="O192" s="70">
        <f>TA!Q139</f>
        <v>0</v>
      </c>
      <c r="P192" s="127">
        <f t="shared" si="19"/>
      </c>
      <c r="Q192" s="125">
        <f>TA!AI139</f>
        <v>5</v>
      </c>
      <c r="R192" s="125">
        <f>TA!Q139+TA!S139+TA!T139+TA!AB139+TA!AH139</f>
        <v>2</v>
      </c>
      <c r="S192" s="67" t="str">
        <f t="shared" si="23"/>
        <v>ЛОЖЬ</v>
      </c>
      <c r="T192" s="70">
        <f>TA!W139</f>
        <v>0</v>
      </c>
      <c r="U192" s="70">
        <f>TA!X139+TA!Y139</f>
        <v>0</v>
      </c>
      <c r="V192" s="67">
        <f t="shared" si="24"/>
      </c>
      <c r="W192" s="70"/>
      <c r="X192" s="70"/>
      <c r="Y192" s="70"/>
      <c r="Z192" s="70"/>
      <c r="AA192" s="70"/>
      <c r="AB192" s="70"/>
      <c r="AC192" s="70"/>
      <c r="AD192" s="70"/>
      <c r="AE192" s="70"/>
      <c r="AF192" s="70"/>
      <c r="AG192" s="70"/>
      <c r="AH192" s="70"/>
    </row>
    <row r="193" spans="1:34" ht="12.75">
      <c r="A193" s="125">
        <v>132</v>
      </c>
      <c r="B193" s="125">
        <f>TA!F140+TA!G140+TA!I140+TA!J140</f>
        <v>10</v>
      </c>
      <c r="C193" s="125">
        <f>TA!K140+TA!L140+TA!M140+TA!O140+TA!AI140+TA!AL140</f>
        <v>10</v>
      </c>
      <c r="D193" s="67">
        <f t="shared" si="20"/>
      </c>
      <c r="E193" s="125">
        <f>TA!I140+TA!J140</f>
        <v>8</v>
      </c>
      <c r="F193" s="125">
        <f>TA!K140+TA!L140+TA!M140+TA!N140+TA!O140</f>
        <v>8</v>
      </c>
      <c r="G193" s="67">
        <f t="shared" si="21"/>
      </c>
      <c r="H193" s="125">
        <f>TA!S140+TA!T140</f>
        <v>2</v>
      </c>
      <c r="I193" s="125">
        <f>TA!U140+TA!V140+TA!X140+TA!Y140</f>
        <v>2</v>
      </c>
      <c r="J193" s="67">
        <f t="shared" si="22"/>
      </c>
      <c r="K193" s="125"/>
      <c r="L193" s="125"/>
      <c r="M193" s="67"/>
      <c r="N193" s="70">
        <v>0</v>
      </c>
      <c r="O193" s="70">
        <f>TA!Q140</f>
        <v>0</v>
      </c>
      <c r="P193" s="127">
        <f t="shared" si="19"/>
      </c>
      <c r="Q193" s="125">
        <f>TA!AI140</f>
        <v>5</v>
      </c>
      <c r="R193" s="125">
        <f>TA!Q140+TA!S140+TA!T140+TA!AB140+TA!AH140</f>
        <v>2</v>
      </c>
      <c r="S193" s="67" t="str">
        <f t="shared" si="23"/>
        <v>ЛОЖЬ</v>
      </c>
      <c r="T193" s="70">
        <f>TA!W140</f>
        <v>0</v>
      </c>
      <c r="U193" s="70">
        <f>TA!X140+TA!Y140</f>
        <v>0</v>
      </c>
      <c r="V193" s="67">
        <f t="shared" si="24"/>
      </c>
      <c r="W193" s="70"/>
      <c r="X193" s="70"/>
      <c r="Y193" s="70"/>
      <c r="Z193" s="70"/>
      <c r="AA193" s="70"/>
      <c r="AB193" s="70"/>
      <c r="AC193" s="70"/>
      <c r="AD193" s="70"/>
      <c r="AE193" s="70"/>
      <c r="AF193" s="70"/>
      <c r="AG193" s="70"/>
      <c r="AH193" s="70"/>
    </row>
    <row r="194" spans="1:34" ht="12.75">
      <c r="A194" s="125">
        <v>133</v>
      </c>
      <c r="B194" s="125">
        <f>TA!F141+TA!G141+TA!I141+TA!J141</f>
        <v>1</v>
      </c>
      <c r="C194" s="125">
        <f>TA!K141+TA!L141+TA!M141+TA!O141+TA!AI141+TA!AL141</f>
        <v>1</v>
      </c>
      <c r="D194" s="67">
        <f t="shared" si="20"/>
      </c>
      <c r="E194" s="125">
        <f>TA!I141+TA!J141</f>
        <v>1</v>
      </c>
      <c r="F194" s="125">
        <f>TA!K141+TA!L141+TA!M141+TA!N141+TA!O141</f>
        <v>1</v>
      </c>
      <c r="G194" s="67">
        <f t="shared" si="21"/>
      </c>
      <c r="H194" s="125">
        <f>TA!S141+TA!T141</f>
        <v>0</v>
      </c>
      <c r="I194" s="125">
        <f>TA!U141+TA!V141+TA!X141+TA!Y141</f>
        <v>0</v>
      </c>
      <c r="J194" s="67">
        <f t="shared" si="22"/>
      </c>
      <c r="K194" s="125"/>
      <c r="L194" s="125"/>
      <c r="M194" s="67"/>
      <c r="N194" s="70">
        <v>0</v>
      </c>
      <c r="O194" s="70">
        <f>TA!Q141</f>
        <v>0</v>
      </c>
      <c r="P194" s="127">
        <f t="shared" si="19"/>
      </c>
      <c r="Q194" s="125">
        <f>TA!AI141</f>
        <v>0</v>
      </c>
      <c r="R194" s="125">
        <f>TA!Q141+TA!S141+TA!T141+TA!AB141+TA!AH141</f>
        <v>0</v>
      </c>
      <c r="S194" s="67">
        <f t="shared" si="23"/>
      </c>
      <c r="T194" s="70">
        <f>TA!W141</f>
        <v>0</v>
      </c>
      <c r="U194" s="70">
        <f>TA!X141+TA!Y141</f>
        <v>0</v>
      </c>
      <c r="V194" s="67">
        <f t="shared" si="24"/>
      </c>
      <c r="W194" s="70"/>
      <c r="X194" s="70"/>
      <c r="Y194" s="70"/>
      <c r="Z194" s="70"/>
      <c r="AA194" s="70"/>
      <c r="AB194" s="70"/>
      <c r="AC194" s="70"/>
      <c r="AD194" s="70"/>
      <c r="AE194" s="70"/>
      <c r="AF194" s="70"/>
      <c r="AG194" s="70"/>
      <c r="AH194" s="70"/>
    </row>
    <row r="195" spans="1:34" ht="12.75">
      <c r="A195" s="125">
        <v>134</v>
      </c>
      <c r="B195" s="125">
        <f>TA!F142+TA!G142+TA!I142+TA!J142</f>
        <v>47</v>
      </c>
      <c r="C195" s="125">
        <f>TA!K142+TA!L142+TA!M142+TA!O142+TA!AI142+TA!AL142</f>
        <v>43</v>
      </c>
      <c r="D195" s="67" t="str">
        <f t="shared" si="20"/>
        <v>ЛОЖЬ</v>
      </c>
      <c r="E195" s="125">
        <f>TA!I142+TA!J142</f>
        <v>37</v>
      </c>
      <c r="F195" s="125">
        <f>TA!K142+TA!L142+TA!M142+TA!N142+TA!O142</f>
        <v>37</v>
      </c>
      <c r="G195" s="67">
        <f t="shared" si="21"/>
      </c>
      <c r="H195" s="125">
        <f>TA!S142+TA!T142</f>
        <v>15</v>
      </c>
      <c r="I195" s="125">
        <f>TA!U142+TA!V142+TA!X142+TA!Y142</f>
        <v>15</v>
      </c>
      <c r="J195" s="67">
        <f t="shared" si="22"/>
      </c>
      <c r="K195" s="125"/>
      <c r="L195" s="125"/>
      <c r="M195" s="67"/>
      <c r="N195" s="70">
        <v>0</v>
      </c>
      <c r="O195" s="70">
        <f>TA!Q142</f>
        <v>0</v>
      </c>
      <c r="P195" s="127">
        <f t="shared" si="19"/>
      </c>
      <c r="Q195" s="125">
        <f>TA!AI142</f>
        <v>25</v>
      </c>
      <c r="R195" s="125">
        <f>TA!Q142+TA!S142+TA!T142+TA!AB142+TA!AH142</f>
        <v>20</v>
      </c>
      <c r="S195" s="67" t="str">
        <f t="shared" si="23"/>
        <v>ЛОЖЬ</v>
      </c>
      <c r="T195" s="70">
        <f>TA!W142</f>
        <v>0</v>
      </c>
      <c r="U195" s="70">
        <f>TA!X142+TA!Y142</f>
        <v>0</v>
      </c>
      <c r="V195" s="67">
        <f t="shared" si="24"/>
      </c>
      <c r="W195" s="70"/>
      <c r="X195" s="70"/>
      <c r="Y195" s="70"/>
      <c r="Z195" s="70"/>
      <c r="AA195" s="70"/>
      <c r="AB195" s="70"/>
      <c r="AC195" s="70"/>
      <c r="AD195" s="70"/>
      <c r="AE195" s="70"/>
      <c r="AF195" s="70"/>
      <c r="AG195" s="70"/>
      <c r="AH195" s="70"/>
    </row>
    <row r="196" spans="1:34" ht="12.75">
      <c r="A196" s="125">
        <v>135</v>
      </c>
      <c r="B196" s="125">
        <f>TA!F143+TA!G143+TA!I143+TA!J143</f>
        <v>1</v>
      </c>
      <c r="C196" s="125">
        <f>TA!K143+TA!L143+TA!M143+TA!O143+TA!AI143+TA!AL143</f>
        <v>1</v>
      </c>
      <c r="D196" s="67">
        <f t="shared" si="20"/>
      </c>
      <c r="E196" s="125">
        <f>TA!I143+TA!J143</f>
        <v>1</v>
      </c>
      <c r="F196" s="125">
        <f>TA!K143+TA!L143+TA!M143+TA!N143+TA!O143</f>
        <v>1</v>
      </c>
      <c r="G196" s="67">
        <f t="shared" si="21"/>
      </c>
      <c r="H196" s="125">
        <f>TA!S143+TA!T143</f>
        <v>0</v>
      </c>
      <c r="I196" s="125">
        <f>TA!U143+TA!V143+TA!X143+TA!Y143</f>
        <v>0</v>
      </c>
      <c r="J196" s="67">
        <f t="shared" si="22"/>
      </c>
      <c r="K196" s="125"/>
      <c r="L196" s="125"/>
      <c r="M196" s="67"/>
      <c r="N196" s="70">
        <v>0</v>
      </c>
      <c r="O196" s="70">
        <f>TA!Q143</f>
        <v>0</v>
      </c>
      <c r="P196" s="127">
        <f t="shared" si="19"/>
      </c>
      <c r="Q196" s="125">
        <f>TA!AI143</f>
        <v>0</v>
      </c>
      <c r="R196" s="125">
        <f>TA!Q143+TA!S143+TA!T143+TA!AB143+TA!AH143</f>
        <v>0</v>
      </c>
      <c r="S196" s="67">
        <f t="shared" si="23"/>
      </c>
      <c r="T196" s="70">
        <f>TA!W143</f>
        <v>0</v>
      </c>
      <c r="U196" s="70">
        <f>TA!X143+TA!Y143</f>
        <v>0</v>
      </c>
      <c r="V196" s="67">
        <f t="shared" si="24"/>
      </c>
      <c r="W196" s="70"/>
      <c r="X196" s="70"/>
      <c r="Y196" s="70"/>
      <c r="Z196" s="70"/>
      <c r="AA196" s="70"/>
      <c r="AB196" s="70"/>
      <c r="AC196" s="70"/>
      <c r="AD196" s="70"/>
      <c r="AE196" s="70"/>
      <c r="AF196" s="70"/>
      <c r="AG196" s="70"/>
      <c r="AH196" s="70"/>
    </row>
    <row r="197" spans="1:34" ht="12.75">
      <c r="A197" s="125">
        <v>136</v>
      </c>
      <c r="B197" s="125">
        <f>TA!F144+TA!G144+TA!I144+TA!J144</f>
        <v>34</v>
      </c>
      <c r="C197" s="125">
        <f>TA!K144+TA!L144+TA!M144+TA!O144+TA!AI144+TA!AL144</f>
        <v>32</v>
      </c>
      <c r="D197" s="67" t="str">
        <f t="shared" si="20"/>
        <v>ЛОЖЬ</v>
      </c>
      <c r="E197" s="125">
        <f>TA!I144+TA!J144</f>
        <v>28</v>
      </c>
      <c r="F197" s="125">
        <f>TA!K144+TA!L144+TA!M144+TA!N144+TA!O144</f>
        <v>28</v>
      </c>
      <c r="G197" s="67">
        <f t="shared" si="21"/>
      </c>
      <c r="H197" s="125">
        <f>TA!S144+TA!T144</f>
        <v>11</v>
      </c>
      <c r="I197" s="125">
        <f>TA!U144+TA!V144+TA!X144+TA!Y144</f>
        <v>11</v>
      </c>
      <c r="J197" s="67">
        <f t="shared" si="22"/>
      </c>
      <c r="K197" s="125"/>
      <c r="L197" s="125"/>
      <c r="M197" s="67"/>
      <c r="N197" s="70">
        <v>0</v>
      </c>
      <c r="O197" s="70">
        <f>TA!Q144</f>
        <v>0</v>
      </c>
      <c r="P197" s="127">
        <f t="shared" si="19"/>
      </c>
      <c r="Q197" s="125">
        <f>TA!AI144</f>
        <v>19</v>
      </c>
      <c r="R197" s="125">
        <f>TA!Q144+TA!S144+TA!T144+TA!AB144+TA!AH144</f>
        <v>16</v>
      </c>
      <c r="S197" s="67" t="str">
        <f t="shared" si="23"/>
        <v>ЛОЖЬ</v>
      </c>
      <c r="T197" s="70">
        <f>TA!W144</f>
        <v>0</v>
      </c>
      <c r="U197" s="70">
        <f>TA!X144+TA!Y144</f>
        <v>0</v>
      </c>
      <c r="V197" s="67">
        <f t="shared" si="24"/>
      </c>
      <c r="W197" s="70"/>
      <c r="X197" s="70"/>
      <c r="Y197" s="70"/>
      <c r="Z197" s="70"/>
      <c r="AA197" s="70"/>
      <c r="AB197" s="70"/>
      <c r="AC197" s="70"/>
      <c r="AD197" s="70"/>
      <c r="AE197" s="70"/>
      <c r="AF197" s="70"/>
      <c r="AG197" s="70"/>
      <c r="AH197" s="70"/>
    </row>
    <row r="198" spans="1:34" ht="12.75">
      <c r="A198" s="125">
        <v>137</v>
      </c>
      <c r="B198" s="125">
        <f>TA!F145+TA!G145+TA!I145+TA!J145</f>
        <v>2</v>
      </c>
      <c r="C198" s="125">
        <f>TA!K145+TA!L145+TA!M145+TA!O145+TA!AI145+TA!AL145</f>
        <v>2</v>
      </c>
      <c r="D198" s="67">
        <f t="shared" si="20"/>
      </c>
      <c r="E198" s="125">
        <f>TA!I145+TA!J145</f>
        <v>2</v>
      </c>
      <c r="F198" s="125">
        <f>TA!K145+TA!L145+TA!M145+TA!N145+TA!O145</f>
        <v>2</v>
      </c>
      <c r="G198" s="67">
        <f t="shared" si="21"/>
      </c>
      <c r="H198" s="125">
        <f>TA!S145+TA!T145</f>
        <v>0</v>
      </c>
      <c r="I198" s="125">
        <f>TA!U145+TA!V145+TA!X145+TA!Y145</f>
        <v>0</v>
      </c>
      <c r="J198" s="67">
        <f t="shared" si="22"/>
      </c>
      <c r="K198" s="125"/>
      <c r="L198" s="125"/>
      <c r="M198" s="67"/>
      <c r="N198" s="70">
        <v>0</v>
      </c>
      <c r="O198" s="70">
        <f>TA!Q145</f>
        <v>0</v>
      </c>
      <c r="P198" s="127">
        <f t="shared" si="19"/>
      </c>
      <c r="Q198" s="125">
        <f>TA!AI145</f>
        <v>0</v>
      </c>
      <c r="R198" s="125">
        <f>TA!Q145+TA!S145+TA!T145+TA!AB145+TA!AH145</f>
        <v>0</v>
      </c>
      <c r="S198" s="67">
        <f t="shared" si="23"/>
      </c>
      <c r="T198" s="70">
        <f>TA!W145</f>
        <v>0</v>
      </c>
      <c r="U198" s="70">
        <f>TA!X145+TA!Y145</f>
        <v>0</v>
      </c>
      <c r="V198" s="67">
        <f t="shared" si="24"/>
      </c>
      <c r="W198" s="70"/>
      <c r="X198" s="70"/>
      <c r="Y198" s="70"/>
      <c r="Z198" s="70"/>
      <c r="AA198" s="70"/>
      <c r="AB198" s="70"/>
      <c r="AC198" s="70"/>
      <c r="AD198" s="70"/>
      <c r="AE198" s="70"/>
      <c r="AF198" s="70"/>
      <c r="AG198" s="70"/>
      <c r="AH198" s="70"/>
    </row>
    <row r="199" spans="1:34" ht="12.75">
      <c r="A199" s="125">
        <v>138</v>
      </c>
      <c r="B199" s="125">
        <f>TA!F146+TA!G146+TA!I146+TA!J146</f>
        <v>36</v>
      </c>
      <c r="C199" s="125">
        <f>TA!K146+TA!L146+TA!M146+TA!O146+TA!AI146+TA!AL146</f>
        <v>34</v>
      </c>
      <c r="D199" s="67" t="str">
        <f t="shared" si="20"/>
        <v>ЛОЖЬ</v>
      </c>
      <c r="E199" s="125">
        <f>TA!I146+TA!J146</f>
        <v>23</v>
      </c>
      <c r="F199" s="125">
        <f>TA!K146+TA!L146+TA!M146+TA!N146+TA!O146</f>
        <v>23</v>
      </c>
      <c r="G199" s="67">
        <f t="shared" si="21"/>
      </c>
      <c r="H199" s="125">
        <f>TA!S146+TA!T146</f>
        <v>8</v>
      </c>
      <c r="I199" s="125">
        <f>TA!U146+TA!V146+TA!X146+TA!Y146</f>
        <v>8</v>
      </c>
      <c r="J199" s="67">
        <f t="shared" si="22"/>
      </c>
      <c r="K199" s="125"/>
      <c r="L199" s="125"/>
      <c r="M199" s="67"/>
      <c r="N199" s="70">
        <v>0</v>
      </c>
      <c r="O199" s="70">
        <f>TA!Q146</f>
        <v>0</v>
      </c>
      <c r="P199" s="127">
        <f t="shared" si="19"/>
      </c>
      <c r="Q199" s="125">
        <f>TA!AI146</f>
        <v>23</v>
      </c>
      <c r="R199" s="125">
        <f>TA!Q146+TA!S146+TA!T146+TA!AB146+TA!AH146</f>
        <v>14</v>
      </c>
      <c r="S199" s="67" t="str">
        <f t="shared" si="23"/>
        <v>ЛОЖЬ</v>
      </c>
      <c r="T199" s="70">
        <f>TA!W146</f>
        <v>0</v>
      </c>
      <c r="U199" s="70">
        <f>TA!X146+TA!Y146</f>
        <v>0</v>
      </c>
      <c r="V199" s="67">
        <f t="shared" si="24"/>
      </c>
      <c r="W199" s="70"/>
      <c r="X199" s="70"/>
      <c r="Y199" s="70"/>
      <c r="Z199" s="70"/>
      <c r="AA199" s="70"/>
      <c r="AB199" s="70"/>
      <c r="AC199" s="70"/>
      <c r="AD199" s="70"/>
      <c r="AE199" s="70"/>
      <c r="AF199" s="70"/>
      <c r="AG199" s="70"/>
      <c r="AH199" s="70"/>
    </row>
    <row r="200" spans="1:34" ht="12.75">
      <c r="A200" s="125">
        <v>139</v>
      </c>
      <c r="B200" s="125">
        <f>TA!F147+TA!G147+TA!I147+TA!J147</f>
        <v>36</v>
      </c>
      <c r="C200" s="125">
        <f>TA!K147+TA!L147+TA!M147+TA!O147+TA!AI147+TA!AL147</f>
        <v>34</v>
      </c>
      <c r="D200" s="67" t="str">
        <f t="shared" si="20"/>
        <v>ЛОЖЬ</v>
      </c>
      <c r="E200" s="125">
        <f>TA!I147+TA!J147</f>
        <v>23</v>
      </c>
      <c r="F200" s="125">
        <f>TA!K147+TA!L147+TA!M147+TA!N147+TA!O147</f>
        <v>23</v>
      </c>
      <c r="G200" s="67">
        <f t="shared" si="21"/>
      </c>
      <c r="H200" s="125">
        <f>TA!S147+TA!T147</f>
        <v>8</v>
      </c>
      <c r="I200" s="125">
        <f>TA!U147+TA!V147+TA!X147+TA!Y147</f>
        <v>8</v>
      </c>
      <c r="J200" s="67">
        <f t="shared" si="22"/>
      </c>
      <c r="K200" s="125"/>
      <c r="L200" s="125"/>
      <c r="M200" s="67"/>
      <c r="N200" s="70">
        <v>0</v>
      </c>
      <c r="O200" s="70">
        <f>TA!Q147</f>
        <v>0</v>
      </c>
      <c r="P200" s="127">
        <f t="shared" si="19"/>
      </c>
      <c r="Q200" s="125">
        <f>TA!AI147</f>
        <v>23</v>
      </c>
      <c r="R200" s="125">
        <f>TA!Q147+TA!S147+TA!T147+TA!AB147+TA!AH147</f>
        <v>14</v>
      </c>
      <c r="S200" s="67" t="str">
        <f t="shared" si="23"/>
        <v>ЛОЖЬ</v>
      </c>
      <c r="T200" s="70">
        <f>TA!W147</f>
        <v>0</v>
      </c>
      <c r="U200" s="70">
        <f>TA!X147+TA!Y147</f>
        <v>0</v>
      </c>
      <c r="V200" s="67">
        <f t="shared" si="24"/>
      </c>
      <c r="W200" s="70"/>
      <c r="X200" s="70"/>
      <c r="Y200" s="70"/>
      <c r="Z200" s="70"/>
      <c r="AA200" s="70"/>
      <c r="AB200" s="70"/>
      <c r="AC200" s="70"/>
      <c r="AD200" s="70"/>
      <c r="AE200" s="70"/>
      <c r="AF200" s="70"/>
      <c r="AG200" s="70"/>
      <c r="AH200" s="70"/>
    </row>
    <row r="201" spans="1:34" ht="12.75">
      <c r="A201" s="125">
        <v>140</v>
      </c>
      <c r="B201" s="125">
        <f>TA!F148+TA!G148+TA!I148+TA!J148</f>
        <v>0</v>
      </c>
      <c r="C201" s="125">
        <f>TA!K148+TA!L148+TA!M148+TA!O148+TA!AI148+TA!AL148</f>
        <v>0</v>
      </c>
      <c r="D201" s="67">
        <f t="shared" si="20"/>
      </c>
      <c r="E201" s="125">
        <f>TA!I148+TA!J148</f>
        <v>0</v>
      </c>
      <c r="F201" s="125">
        <f>TA!K148+TA!L148+TA!M148+TA!N148+TA!O148</f>
        <v>0</v>
      </c>
      <c r="G201" s="67">
        <f t="shared" si="21"/>
      </c>
      <c r="H201" s="125">
        <f>TA!S148+TA!T148</f>
        <v>0</v>
      </c>
      <c r="I201" s="125">
        <f>TA!U148+TA!V148+TA!X148+TA!Y148</f>
        <v>0</v>
      </c>
      <c r="J201" s="67">
        <f t="shared" si="22"/>
      </c>
      <c r="K201" s="125"/>
      <c r="L201" s="125"/>
      <c r="M201" s="67"/>
      <c r="N201" s="70">
        <v>0</v>
      </c>
      <c r="O201" s="70">
        <f>TA!Q148</f>
        <v>0</v>
      </c>
      <c r="P201" s="127">
        <f t="shared" si="19"/>
      </c>
      <c r="Q201" s="125">
        <f>TA!AI148</f>
        <v>0</v>
      </c>
      <c r="R201" s="125">
        <f>TA!Q148+TA!S148+TA!T148+TA!AB148+TA!AH148</f>
        <v>0</v>
      </c>
      <c r="S201" s="67">
        <f t="shared" si="23"/>
      </c>
      <c r="T201" s="70">
        <f>TA!W148</f>
        <v>0</v>
      </c>
      <c r="U201" s="70">
        <f>TA!X148+TA!Y148</f>
        <v>0</v>
      </c>
      <c r="V201" s="67">
        <f t="shared" si="24"/>
      </c>
      <c r="W201" s="70"/>
      <c r="X201" s="70"/>
      <c r="Y201" s="70"/>
      <c r="Z201" s="70"/>
      <c r="AA201" s="70"/>
      <c r="AB201" s="70"/>
      <c r="AC201" s="70"/>
      <c r="AD201" s="70"/>
      <c r="AE201" s="70"/>
      <c r="AF201" s="70"/>
      <c r="AG201" s="70"/>
      <c r="AH201" s="70"/>
    </row>
    <row r="202" spans="1:34" ht="12.75">
      <c r="A202" s="125">
        <v>141</v>
      </c>
      <c r="B202" s="125">
        <f>TA!F149+TA!G149+TA!I149+TA!J149</f>
        <v>22</v>
      </c>
      <c r="C202" s="125">
        <f>TA!K149+TA!L149+TA!M149+TA!O149+TA!AI149+TA!AL149</f>
        <v>22</v>
      </c>
      <c r="D202" s="67">
        <f t="shared" si="20"/>
      </c>
      <c r="E202" s="125">
        <f>TA!I149+TA!J149</f>
        <v>22</v>
      </c>
      <c r="F202" s="125">
        <f>TA!K149+TA!L149+TA!M149+TA!N149+TA!O149</f>
        <v>22</v>
      </c>
      <c r="G202" s="67">
        <f t="shared" si="21"/>
      </c>
      <c r="H202" s="125">
        <f>TA!S149+TA!T149</f>
        <v>17</v>
      </c>
      <c r="I202" s="125">
        <f>TA!U149+TA!V149+TA!X149+TA!Y149</f>
        <v>17</v>
      </c>
      <c r="J202" s="67">
        <f t="shared" si="22"/>
      </c>
      <c r="K202" s="125"/>
      <c r="L202" s="125"/>
      <c r="M202" s="67"/>
      <c r="N202" s="70">
        <v>0</v>
      </c>
      <c r="O202" s="70">
        <f>TA!Q149</f>
        <v>0</v>
      </c>
      <c r="P202" s="127">
        <f t="shared" si="19"/>
      </c>
      <c r="Q202" s="125">
        <f>TA!AI149</f>
        <v>20</v>
      </c>
      <c r="R202" s="125">
        <f>TA!Q149+TA!S149+TA!T149+TA!AB149+TA!AH149</f>
        <v>18</v>
      </c>
      <c r="S202" s="67" t="str">
        <f t="shared" si="23"/>
        <v>ЛОЖЬ</v>
      </c>
      <c r="T202" s="70">
        <f>TA!W149</f>
        <v>0</v>
      </c>
      <c r="U202" s="70">
        <f>TA!X149+TA!Y149</f>
        <v>0</v>
      </c>
      <c r="V202" s="67">
        <f t="shared" si="24"/>
      </c>
      <c r="W202" s="70"/>
      <c r="X202" s="70"/>
      <c r="Y202" s="70"/>
      <c r="Z202" s="70"/>
      <c r="AA202" s="70"/>
      <c r="AB202" s="70"/>
      <c r="AC202" s="70"/>
      <c r="AD202" s="70"/>
      <c r="AE202" s="70"/>
      <c r="AF202" s="70"/>
      <c r="AG202" s="70"/>
      <c r="AH202" s="70"/>
    </row>
    <row r="203" spans="1:34" ht="12.75">
      <c r="A203" s="125">
        <v>142</v>
      </c>
      <c r="B203" s="125">
        <f>TA!F150+TA!G150+TA!I150+TA!J150</f>
        <v>22</v>
      </c>
      <c r="C203" s="125">
        <f>TA!K150+TA!L150+TA!M150+TA!O150+TA!AI150+TA!AL150</f>
        <v>22</v>
      </c>
      <c r="D203" s="67">
        <f t="shared" si="20"/>
      </c>
      <c r="E203" s="125">
        <f>TA!I150+TA!J150</f>
        <v>22</v>
      </c>
      <c r="F203" s="125">
        <f>TA!K150+TA!L150+TA!M150+TA!N150+TA!O150</f>
        <v>22</v>
      </c>
      <c r="G203" s="67">
        <f t="shared" si="21"/>
      </c>
      <c r="H203" s="125">
        <f>TA!S150+TA!T150</f>
        <v>17</v>
      </c>
      <c r="I203" s="125">
        <f>TA!U150+TA!V150+TA!X150+TA!Y150</f>
        <v>17</v>
      </c>
      <c r="J203" s="67">
        <f t="shared" si="22"/>
      </c>
      <c r="K203" s="125"/>
      <c r="L203" s="125"/>
      <c r="M203" s="67"/>
      <c r="N203" s="70">
        <v>0</v>
      </c>
      <c r="O203" s="70">
        <f>TA!Q150</f>
        <v>0</v>
      </c>
      <c r="P203" s="127">
        <f t="shared" si="19"/>
      </c>
      <c r="Q203" s="125">
        <f>TA!AI150</f>
        <v>20</v>
      </c>
      <c r="R203" s="125">
        <f>TA!Q150+TA!S150+TA!T150+TA!AB150+TA!AH150</f>
        <v>18</v>
      </c>
      <c r="S203" s="67" t="str">
        <f t="shared" si="23"/>
        <v>ЛОЖЬ</v>
      </c>
      <c r="T203" s="70">
        <f>TA!W150</f>
        <v>0</v>
      </c>
      <c r="U203" s="70">
        <f>TA!X150+TA!Y150</f>
        <v>0</v>
      </c>
      <c r="V203" s="67">
        <f t="shared" si="24"/>
      </c>
      <c r="W203" s="70"/>
      <c r="X203" s="70"/>
      <c r="Y203" s="70"/>
      <c r="Z203" s="70"/>
      <c r="AA203" s="70"/>
      <c r="AB203" s="70"/>
      <c r="AC203" s="70"/>
      <c r="AD203" s="70"/>
      <c r="AE203" s="70"/>
      <c r="AF203" s="70"/>
      <c r="AG203" s="70"/>
      <c r="AH203" s="70"/>
    </row>
    <row r="204" spans="1:34" ht="12.75">
      <c r="A204" s="125">
        <v>143</v>
      </c>
      <c r="B204" s="125">
        <f>TA!F151+TA!G151+TA!I151+TA!J151</f>
        <v>0</v>
      </c>
      <c r="C204" s="125">
        <f>TA!K151+TA!L151+TA!M151+TA!O151+TA!AI151+TA!AL151</f>
        <v>0</v>
      </c>
      <c r="D204" s="67">
        <f t="shared" si="20"/>
      </c>
      <c r="E204" s="125">
        <f>TA!I151+TA!J151</f>
        <v>0</v>
      </c>
      <c r="F204" s="125">
        <f>TA!K151+TA!L151+TA!M151+TA!N151+TA!O151</f>
        <v>0</v>
      </c>
      <c r="G204" s="67">
        <f t="shared" si="21"/>
      </c>
      <c r="H204" s="125">
        <f>TA!S151+TA!T151</f>
        <v>0</v>
      </c>
      <c r="I204" s="125">
        <f>TA!U151+TA!V151+TA!X151+TA!Y151</f>
        <v>0</v>
      </c>
      <c r="J204" s="67">
        <f t="shared" si="22"/>
      </c>
      <c r="K204" s="125"/>
      <c r="L204" s="125"/>
      <c r="M204" s="67"/>
      <c r="N204" s="70">
        <v>0</v>
      </c>
      <c r="O204" s="70">
        <f>TA!Q151</f>
        <v>0</v>
      </c>
      <c r="P204" s="127">
        <f t="shared" si="19"/>
      </c>
      <c r="Q204" s="125">
        <f>TA!AI151</f>
        <v>0</v>
      </c>
      <c r="R204" s="125">
        <f>TA!Q151+TA!S151+TA!T151+TA!AB151+TA!AH151</f>
        <v>0</v>
      </c>
      <c r="S204" s="67">
        <f t="shared" si="23"/>
      </c>
      <c r="T204" s="70">
        <f>TA!W151</f>
        <v>0</v>
      </c>
      <c r="U204" s="70">
        <f>TA!X151+TA!Y151</f>
        <v>0</v>
      </c>
      <c r="V204" s="67">
        <f t="shared" si="24"/>
      </c>
      <c r="W204" s="70"/>
      <c r="X204" s="70"/>
      <c r="Y204" s="70"/>
      <c r="Z204" s="70"/>
      <c r="AA204" s="70"/>
      <c r="AB204" s="70"/>
      <c r="AC204" s="70"/>
      <c r="AD204" s="70"/>
      <c r="AE204" s="70"/>
      <c r="AF204" s="70"/>
      <c r="AG204" s="70"/>
      <c r="AH204" s="70"/>
    </row>
    <row r="205" spans="1:34" ht="12.75">
      <c r="A205" s="125">
        <v>144</v>
      </c>
      <c r="B205" s="125">
        <f>TA!F152+TA!G152+TA!I152+TA!J152</f>
        <v>0</v>
      </c>
      <c r="C205" s="125">
        <f>TA!K152+TA!L152+TA!M152+TA!O152+TA!AI152+TA!AL152</f>
        <v>0</v>
      </c>
      <c r="D205" s="67">
        <f t="shared" si="20"/>
      </c>
      <c r="E205" s="125">
        <f>TA!I152+TA!J152</f>
        <v>0</v>
      </c>
      <c r="F205" s="125">
        <f>TA!K152+TA!L152+TA!M152+TA!N152+TA!O152</f>
        <v>0</v>
      </c>
      <c r="G205" s="67">
        <f t="shared" si="21"/>
      </c>
      <c r="H205" s="125">
        <f>TA!S152+TA!T152</f>
        <v>0</v>
      </c>
      <c r="I205" s="125">
        <f>TA!U152+TA!V152+TA!X152+TA!Y152</f>
        <v>0</v>
      </c>
      <c r="J205" s="67">
        <f t="shared" si="22"/>
      </c>
      <c r="K205" s="125"/>
      <c r="L205" s="125"/>
      <c r="M205" s="67"/>
      <c r="N205" s="70">
        <v>0</v>
      </c>
      <c r="O205" s="70">
        <f>TA!Q152</f>
        <v>0</v>
      </c>
      <c r="P205" s="127">
        <f t="shared" si="19"/>
      </c>
      <c r="Q205" s="125">
        <f>TA!AI152</f>
        <v>0</v>
      </c>
      <c r="R205" s="125">
        <f>TA!Q152+TA!S152+TA!T152+TA!AB152+TA!AH152</f>
        <v>0</v>
      </c>
      <c r="S205" s="67">
        <f t="shared" si="23"/>
      </c>
      <c r="T205" s="70">
        <f>TA!W152</f>
        <v>0</v>
      </c>
      <c r="U205" s="70">
        <f>TA!X152+TA!Y152</f>
        <v>0</v>
      </c>
      <c r="V205" s="67">
        <f t="shared" si="24"/>
      </c>
      <c r="W205" s="70"/>
      <c r="X205" s="70"/>
      <c r="Y205" s="70"/>
      <c r="Z205" s="70"/>
      <c r="AA205" s="70"/>
      <c r="AB205" s="70"/>
      <c r="AC205" s="70"/>
      <c r="AD205" s="70"/>
      <c r="AE205" s="70"/>
      <c r="AF205" s="70"/>
      <c r="AG205" s="70"/>
      <c r="AH205" s="70"/>
    </row>
    <row r="206" spans="1:34" ht="12.75">
      <c r="A206" s="125">
        <v>145</v>
      </c>
      <c r="B206" s="125">
        <f>TA!F153+TA!G153+TA!I153+TA!J153</f>
        <v>0</v>
      </c>
      <c r="C206" s="125">
        <f>TA!K153+TA!L153+TA!M153+TA!O153+TA!AI153+TA!AL153</f>
        <v>0</v>
      </c>
      <c r="D206" s="67">
        <f t="shared" si="20"/>
      </c>
      <c r="E206" s="125">
        <f>TA!I153+TA!J153</f>
        <v>0</v>
      </c>
      <c r="F206" s="125">
        <f>TA!K153+TA!L153+TA!M153+TA!N153+TA!O153</f>
        <v>0</v>
      </c>
      <c r="G206" s="67">
        <f t="shared" si="21"/>
      </c>
      <c r="H206" s="125">
        <f>TA!S153+TA!T153</f>
        <v>0</v>
      </c>
      <c r="I206" s="125">
        <f>TA!U153+TA!V153+TA!X153+TA!Y153</f>
        <v>0</v>
      </c>
      <c r="J206" s="67">
        <f t="shared" si="22"/>
      </c>
      <c r="K206" s="125"/>
      <c r="L206" s="125"/>
      <c r="M206" s="67"/>
      <c r="N206" s="70">
        <v>0</v>
      </c>
      <c r="O206" s="70">
        <f>TA!Q153</f>
        <v>0</v>
      </c>
      <c r="P206" s="127">
        <f t="shared" si="19"/>
      </c>
      <c r="Q206" s="125">
        <f>TA!AI153</f>
        <v>0</v>
      </c>
      <c r="R206" s="125">
        <f>TA!Q153+TA!S153+TA!T153+TA!AB153+TA!AH153</f>
        <v>0</v>
      </c>
      <c r="S206" s="67">
        <f t="shared" si="23"/>
      </c>
      <c r="T206" s="70">
        <f>TA!W153</f>
        <v>0</v>
      </c>
      <c r="U206" s="70">
        <f>TA!X153+TA!Y153</f>
        <v>0</v>
      </c>
      <c r="V206" s="67">
        <f t="shared" si="24"/>
      </c>
      <c r="W206" s="70"/>
      <c r="X206" s="70"/>
      <c r="Y206" s="70"/>
      <c r="Z206" s="70"/>
      <c r="AA206" s="70"/>
      <c r="AB206" s="70"/>
      <c r="AC206" s="70"/>
      <c r="AD206" s="70"/>
      <c r="AE206" s="70"/>
      <c r="AF206" s="70"/>
      <c r="AG206" s="70"/>
      <c r="AH206" s="70"/>
    </row>
    <row r="207" spans="1:34" ht="12.75">
      <c r="A207" s="125">
        <v>146</v>
      </c>
      <c r="B207" s="125">
        <f>TA!F154+TA!G154+TA!I154+TA!J154</f>
        <v>0</v>
      </c>
      <c r="C207" s="125">
        <f>TA!K154+TA!L154+TA!M154+TA!O154+TA!AI154+TA!AL154</f>
        <v>0</v>
      </c>
      <c r="D207" s="67">
        <f t="shared" si="20"/>
      </c>
      <c r="E207" s="125">
        <f>TA!I154+TA!J154</f>
        <v>0</v>
      </c>
      <c r="F207" s="125">
        <f>TA!K154+TA!L154+TA!M154+TA!N154+TA!O154</f>
        <v>0</v>
      </c>
      <c r="G207" s="67">
        <f t="shared" si="21"/>
      </c>
      <c r="H207" s="125">
        <f>TA!S154+TA!T154</f>
        <v>0</v>
      </c>
      <c r="I207" s="125">
        <f>TA!U154+TA!V154+TA!X154+TA!Y154</f>
        <v>0</v>
      </c>
      <c r="J207" s="67">
        <f t="shared" si="22"/>
      </c>
      <c r="K207" s="125"/>
      <c r="L207" s="125"/>
      <c r="M207" s="67"/>
      <c r="N207" s="70">
        <v>0</v>
      </c>
      <c r="O207" s="70">
        <f>TA!Q154</f>
        <v>0</v>
      </c>
      <c r="P207" s="127">
        <f t="shared" si="19"/>
      </c>
      <c r="Q207" s="125">
        <f>TA!AI154</f>
        <v>0</v>
      </c>
      <c r="R207" s="125">
        <f>TA!Q154+TA!S154+TA!T154+TA!AB154+TA!AH154</f>
        <v>0</v>
      </c>
      <c r="S207" s="67">
        <f t="shared" si="23"/>
      </c>
      <c r="T207" s="70">
        <f>TA!W154</f>
        <v>0</v>
      </c>
      <c r="U207" s="70">
        <f>TA!X154+TA!Y154</f>
        <v>0</v>
      </c>
      <c r="V207" s="67">
        <f t="shared" si="24"/>
      </c>
      <c r="W207" s="70"/>
      <c r="X207" s="70"/>
      <c r="Y207" s="70"/>
      <c r="Z207" s="70"/>
      <c r="AA207" s="70"/>
      <c r="AB207" s="70"/>
      <c r="AC207" s="70"/>
      <c r="AD207" s="70"/>
      <c r="AE207" s="70"/>
      <c r="AF207" s="70"/>
      <c r="AG207" s="70"/>
      <c r="AH207" s="70"/>
    </row>
    <row r="208" spans="1:34" ht="12.75">
      <c r="A208" s="125">
        <v>147</v>
      </c>
      <c r="B208" s="125">
        <f>TA!F155+TA!G155+TA!I155+TA!J155</f>
        <v>21</v>
      </c>
      <c r="C208" s="125">
        <f>TA!K155+TA!L155+TA!M155+TA!O155+TA!AI155+TA!AL155</f>
        <v>21</v>
      </c>
      <c r="D208" s="67">
        <f t="shared" si="20"/>
      </c>
      <c r="E208" s="125">
        <f>TA!I155+TA!J155</f>
        <v>20</v>
      </c>
      <c r="F208" s="125">
        <f>TA!K155+TA!L155+TA!M155+TA!N155+TA!O155</f>
        <v>20</v>
      </c>
      <c r="G208" s="67">
        <f t="shared" si="21"/>
      </c>
      <c r="H208" s="125">
        <f>TA!S155+TA!T155</f>
        <v>8</v>
      </c>
      <c r="I208" s="125">
        <f>TA!U155+TA!V155+TA!X155+TA!Y155</f>
        <v>8</v>
      </c>
      <c r="J208" s="67">
        <f t="shared" si="22"/>
      </c>
      <c r="K208" s="125"/>
      <c r="L208" s="125"/>
      <c r="M208" s="67"/>
      <c r="N208" s="70">
        <v>0</v>
      </c>
      <c r="O208" s="70">
        <f>TA!Q155</f>
        <v>0</v>
      </c>
      <c r="P208" s="127">
        <f t="shared" si="19"/>
      </c>
      <c r="Q208" s="125">
        <f>TA!AI155</f>
        <v>14</v>
      </c>
      <c r="R208" s="125">
        <f>TA!Q155+TA!S155+TA!T155+TA!AB155+TA!AH155</f>
        <v>11</v>
      </c>
      <c r="S208" s="67" t="str">
        <f t="shared" si="23"/>
        <v>ЛОЖЬ</v>
      </c>
      <c r="T208" s="70">
        <f>TA!W155</f>
        <v>0</v>
      </c>
      <c r="U208" s="70">
        <f>TA!X155+TA!Y155</f>
        <v>0</v>
      </c>
      <c r="V208" s="67">
        <f t="shared" si="24"/>
      </c>
      <c r="W208" s="70"/>
      <c r="X208" s="70"/>
      <c r="Y208" s="70"/>
      <c r="Z208" s="70"/>
      <c r="AA208" s="70"/>
      <c r="AB208" s="70"/>
      <c r="AC208" s="70"/>
      <c r="AD208" s="70"/>
      <c r="AE208" s="70"/>
      <c r="AF208" s="70"/>
      <c r="AG208" s="70"/>
      <c r="AH208" s="70"/>
    </row>
    <row r="209" spans="1:34" ht="12.75">
      <c r="A209" s="125">
        <v>148</v>
      </c>
      <c r="B209" s="125">
        <f>TA!F156+TA!G156+TA!I156+TA!J156</f>
        <v>0</v>
      </c>
      <c r="C209" s="125">
        <f>TA!K156+TA!L156+TA!M156+TA!O156+TA!AI156+TA!AL156</f>
        <v>0</v>
      </c>
      <c r="D209" s="67">
        <f t="shared" si="20"/>
      </c>
      <c r="E209" s="125">
        <f>TA!I156+TA!J156</f>
        <v>0</v>
      </c>
      <c r="F209" s="125">
        <f>TA!K156+TA!L156+TA!M156+TA!N156+TA!O156</f>
        <v>0</v>
      </c>
      <c r="G209" s="67">
        <f t="shared" si="21"/>
      </c>
      <c r="H209" s="125">
        <f>TA!S156+TA!T156</f>
        <v>0</v>
      </c>
      <c r="I209" s="125">
        <f>TA!U156+TA!V156+TA!X156+TA!Y156</f>
        <v>0</v>
      </c>
      <c r="J209" s="67">
        <f t="shared" si="22"/>
      </c>
      <c r="K209" s="125"/>
      <c r="L209" s="125"/>
      <c r="M209" s="67"/>
      <c r="N209" s="70">
        <v>0</v>
      </c>
      <c r="O209" s="70">
        <f>TA!Q156</f>
        <v>0</v>
      </c>
      <c r="P209" s="127">
        <f t="shared" si="19"/>
      </c>
      <c r="Q209" s="125">
        <f>TA!AI156</f>
        <v>0</v>
      </c>
      <c r="R209" s="125">
        <f>TA!Q156+TA!S156+TA!T156+TA!AB156+TA!AH156</f>
        <v>0</v>
      </c>
      <c r="S209" s="67">
        <f t="shared" si="23"/>
      </c>
      <c r="T209" s="70">
        <f>TA!W156</f>
        <v>0</v>
      </c>
      <c r="U209" s="70">
        <f>TA!X156+TA!Y156</f>
        <v>0</v>
      </c>
      <c r="V209" s="67">
        <f t="shared" si="24"/>
      </c>
      <c r="W209" s="70"/>
      <c r="X209" s="70"/>
      <c r="Y209" s="70"/>
      <c r="Z209" s="70"/>
      <c r="AA209" s="70"/>
      <c r="AB209" s="70"/>
      <c r="AC209" s="70"/>
      <c r="AD209" s="70"/>
      <c r="AE209" s="70"/>
      <c r="AF209" s="70"/>
      <c r="AG209" s="70"/>
      <c r="AH209" s="70"/>
    </row>
    <row r="210" spans="1:34" ht="12.75">
      <c r="A210" s="125">
        <v>149</v>
      </c>
      <c r="B210" s="125">
        <f>TA!F157+TA!G157+TA!I157+TA!J157</f>
        <v>0</v>
      </c>
      <c r="C210" s="125">
        <f>TA!K157+TA!L157+TA!M157+TA!O157+TA!AI157+TA!AL157</f>
        <v>0</v>
      </c>
      <c r="D210" s="67">
        <f t="shared" si="20"/>
      </c>
      <c r="E210" s="125">
        <f>TA!I157+TA!J157</f>
        <v>0</v>
      </c>
      <c r="F210" s="125">
        <f>TA!K157+TA!L157+TA!M157+TA!N157+TA!O157</f>
        <v>0</v>
      </c>
      <c r="G210" s="67">
        <f t="shared" si="21"/>
      </c>
      <c r="H210" s="125">
        <f>TA!S157+TA!T157</f>
        <v>0</v>
      </c>
      <c r="I210" s="125">
        <f>TA!U157+TA!V157+TA!X157+TA!Y157</f>
        <v>0</v>
      </c>
      <c r="J210" s="67">
        <f t="shared" si="22"/>
      </c>
      <c r="K210" s="125"/>
      <c r="L210" s="125"/>
      <c r="M210" s="67"/>
      <c r="N210" s="70">
        <v>0</v>
      </c>
      <c r="O210" s="70">
        <f>TA!Q157</f>
        <v>0</v>
      </c>
      <c r="P210" s="127">
        <f aca="true" t="shared" si="25" ref="P210:P273">IF(N210=O210,"","ЛОЖЬ")</f>
      </c>
      <c r="Q210" s="125">
        <f>TA!AI157</f>
        <v>0</v>
      </c>
      <c r="R210" s="125">
        <f>TA!Q157+TA!S157+TA!T157+TA!AB157+TA!AH157</f>
        <v>0</v>
      </c>
      <c r="S210" s="67">
        <f t="shared" si="23"/>
      </c>
      <c r="T210" s="70">
        <f>TA!W157</f>
        <v>0</v>
      </c>
      <c r="U210" s="70">
        <f>TA!X157+TA!Y157</f>
        <v>0</v>
      </c>
      <c r="V210" s="67">
        <f t="shared" si="24"/>
      </c>
      <c r="W210" s="70"/>
      <c r="X210" s="70"/>
      <c r="Y210" s="70"/>
      <c r="Z210" s="70"/>
      <c r="AA210" s="70"/>
      <c r="AB210" s="70"/>
      <c r="AC210" s="70"/>
      <c r="AD210" s="70"/>
      <c r="AE210" s="70"/>
      <c r="AF210" s="70"/>
      <c r="AG210" s="70"/>
      <c r="AH210" s="70"/>
    </row>
    <row r="211" spans="1:34" ht="12.75">
      <c r="A211" s="125">
        <v>150</v>
      </c>
      <c r="B211" s="125">
        <f>TA!F158+TA!G158+TA!I158+TA!J158</f>
        <v>0</v>
      </c>
      <c r="C211" s="125">
        <f>TA!K158+TA!L158+TA!M158+TA!O158+TA!AI158+TA!AL158</f>
        <v>0</v>
      </c>
      <c r="D211" s="67">
        <f t="shared" si="20"/>
      </c>
      <c r="E211" s="125">
        <f>TA!I158+TA!J158</f>
        <v>0</v>
      </c>
      <c r="F211" s="125">
        <f>TA!K158+TA!L158+TA!M158+TA!N158+TA!O158</f>
        <v>0</v>
      </c>
      <c r="G211" s="67">
        <f t="shared" si="21"/>
      </c>
      <c r="H211" s="125">
        <f>TA!S158+TA!T158</f>
        <v>0</v>
      </c>
      <c r="I211" s="125">
        <f>TA!U158+TA!V158+TA!X158+TA!Y158</f>
        <v>0</v>
      </c>
      <c r="J211" s="67">
        <f t="shared" si="22"/>
      </c>
      <c r="K211" s="125"/>
      <c r="L211" s="125"/>
      <c r="M211" s="67"/>
      <c r="N211" s="70">
        <v>0</v>
      </c>
      <c r="O211" s="70">
        <f>TA!Q158</f>
        <v>0</v>
      </c>
      <c r="P211" s="127">
        <f t="shared" si="25"/>
      </c>
      <c r="Q211" s="125">
        <f>TA!AI158</f>
        <v>0</v>
      </c>
      <c r="R211" s="125">
        <f>TA!Q158+TA!S158+TA!T158+TA!AB158+TA!AH158</f>
        <v>0</v>
      </c>
      <c r="S211" s="67">
        <f t="shared" si="23"/>
      </c>
      <c r="T211" s="70">
        <f>TA!W158</f>
        <v>0</v>
      </c>
      <c r="U211" s="70">
        <f>TA!X158+TA!Y158</f>
        <v>0</v>
      </c>
      <c r="V211" s="67">
        <f t="shared" si="24"/>
      </c>
      <c r="W211" s="70"/>
      <c r="X211" s="70"/>
      <c r="Y211" s="70"/>
      <c r="Z211" s="70"/>
      <c r="AA211" s="70"/>
      <c r="AB211" s="70"/>
      <c r="AC211" s="70"/>
      <c r="AD211" s="70"/>
      <c r="AE211" s="70"/>
      <c r="AF211" s="70"/>
      <c r="AG211" s="70"/>
      <c r="AH211" s="70"/>
    </row>
    <row r="212" spans="1:34" ht="12.75">
      <c r="A212" s="125">
        <v>151</v>
      </c>
      <c r="B212" s="125">
        <f>TA!F159+TA!G159+TA!I159+TA!J159</f>
        <v>0</v>
      </c>
      <c r="C212" s="125">
        <f>TA!K159+TA!L159+TA!M159+TA!O159+TA!AI159+TA!AL159</f>
        <v>0</v>
      </c>
      <c r="D212" s="67">
        <f t="shared" si="20"/>
      </c>
      <c r="E212" s="125">
        <f>TA!I159+TA!J159</f>
        <v>0</v>
      </c>
      <c r="F212" s="125">
        <f>TA!K159+TA!L159+TA!M159+TA!N159+TA!O159</f>
        <v>0</v>
      </c>
      <c r="G212" s="67">
        <f t="shared" si="21"/>
      </c>
      <c r="H212" s="125">
        <f>TA!S159+TA!T159</f>
        <v>0</v>
      </c>
      <c r="I212" s="125">
        <f>TA!U159+TA!V159+TA!X159+TA!Y159</f>
        <v>0</v>
      </c>
      <c r="J212" s="67">
        <f t="shared" si="22"/>
      </c>
      <c r="K212" s="125"/>
      <c r="L212" s="125"/>
      <c r="M212" s="67"/>
      <c r="N212" s="70">
        <v>0</v>
      </c>
      <c r="O212" s="70">
        <f>TA!Q159</f>
        <v>0</v>
      </c>
      <c r="P212" s="127">
        <f t="shared" si="25"/>
      </c>
      <c r="Q212" s="125">
        <f>TA!AI159</f>
        <v>0</v>
      </c>
      <c r="R212" s="125">
        <f>TA!Q159+TA!S159+TA!T159+TA!AB159+TA!AH159</f>
        <v>0</v>
      </c>
      <c r="S212" s="67">
        <f t="shared" si="23"/>
      </c>
      <c r="T212" s="70">
        <f>TA!W159</f>
        <v>0</v>
      </c>
      <c r="U212" s="70">
        <f>TA!X159+TA!Y159</f>
        <v>0</v>
      </c>
      <c r="V212" s="67">
        <f t="shared" si="24"/>
      </c>
      <c r="W212" s="70"/>
      <c r="X212" s="70"/>
      <c r="Y212" s="70"/>
      <c r="Z212" s="70"/>
      <c r="AA212" s="70"/>
      <c r="AB212" s="70"/>
      <c r="AC212" s="70"/>
      <c r="AD212" s="70"/>
      <c r="AE212" s="70"/>
      <c r="AF212" s="70"/>
      <c r="AG212" s="70"/>
      <c r="AH212" s="70"/>
    </row>
    <row r="213" spans="1:34" ht="12.75">
      <c r="A213" s="125">
        <v>152</v>
      </c>
      <c r="B213" s="125">
        <f>TA!F160+TA!G160+TA!I160+TA!J160</f>
        <v>21</v>
      </c>
      <c r="C213" s="125">
        <f>TA!K160+TA!L160+TA!M160+TA!O160+TA!AI160+TA!AL160</f>
        <v>19</v>
      </c>
      <c r="D213" s="67" t="str">
        <f t="shared" si="20"/>
        <v>ЛОЖЬ</v>
      </c>
      <c r="E213" s="125">
        <f>TA!I160+TA!J160</f>
        <v>16</v>
      </c>
      <c r="F213" s="125">
        <f>TA!K160+TA!L160+TA!M160+TA!N160+TA!O160</f>
        <v>16</v>
      </c>
      <c r="G213" s="67">
        <f t="shared" si="21"/>
      </c>
      <c r="H213" s="125">
        <f>TA!S160+TA!T160</f>
        <v>8</v>
      </c>
      <c r="I213" s="125">
        <f>TA!U160+TA!V160+TA!X160+TA!Y160</f>
        <v>8</v>
      </c>
      <c r="J213" s="67">
        <f t="shared" si="22"/>
      </c>
      <c r="K213" s="125"/>
      <c r="L213" s="125"/>
      <c r="M213" s="67"/>
      <c r="N213" s="70">
        <v>0</v>
      </c>
      <c r="O213" s="70">
        <f>TA!Q160</f>
        <v>0</v>
      </c>
      <c r="P213" s="127">
        <f t="shared" si="25"/>
      </c>
      <c r="Q213" s="125">
        <f>TA!AI160</f>
        <v>11</v>
      </c>
      <c r="R213" s="125">
        <f>TA!Q160+TA!S160+TA!T160+TA!AB160+TA!AH160</f>
        <v>10</v>
      </c>
      <c r="S213" s="67" t="str">
        <f t="shared" si="23"/>
        <v>ЛОЖЬ</v>
      </c>
      <c r="T213" s="70">
        <f>TA!W160</f>
        <v>0</v>
      </c>
      <c r="U213" s="70">
        <f>TA!X160+TA!Y160</f>
        <v>0</v>
      </c>
      <c r="V213" s="67">
        <f t="shared" si="24"/>
      </c>
      <c r="W213" s="70"/>
      <c r="X213" s="70"/>
      <c r="Y213" s="70"/>
      <c r="Z213" s="70"/>
      <c r="AA213" s="70"/>
      <c r="AB213" s="70"/>
      <c r="AC213" s="70"/>
      <c r="AD213" s="70"/>
      <c r="AE213" s="70"/>
      <c r="AF213" s="70"/>
      <c r="AG213" s="70"/>
      <c r="AH213" s="70"/>
    </row>
    <row r="214" spans="1:34" ht="12.75">
      <c r="A214" s="125">
        <v>153</v>
      </c>
      <c r="B214" s="125">
        <f>TA!F161+TA!G161+TA!I161+TA!J161</f>
        <v>1</v>
      </c>
      <c r="C214" s="125">
        <f>TA!K161+TA!L161+TA!M161+TA!O161+TA!AI161+TA!AL161</f>
        <v>1</v>
      </c>
      <c r="D214" s="67">
        <f t="shared" si="20"/>
      </c>
      <c r="E214" s="125">
        <f>TA!I161+TA!J161</f>
        <v>1</v>
      </c>
      <c r="F214" s="125">
        <f>TA!K161+TA!L161+TA!M161+TA!N161+TA!O161</f>
        <v>1</v>
      </c>
      <c r="G214" s="67">
        <f t="shared" si="21"/>
      </c>
      <c r="H214" s="125">
        <f>TA!S161+TA!T161</f>
        <v>0</v>
      </c>
      <c r="I214" s="125">
        <f>TA!U161+TA!V161+TA!X161+TA!Y161</f>
        <v>0</v>
      </c>
      <c r="J214" s="67">
        <f t="shared" si="22"/>
      </c>
      <c r="K214" s="125"/>
      <c r="L214" s="125"/>
      <c r="M214" s="67"/>
      <c r="N214" s="70">
        <v>0</v>
      </c>
      <c r="O214" s="70">
        <f>TA!Q161</f>
        <v>0</v>
      </c>
      <c r="P214" s="127">
        <f t="shared" si="25"/>
      </c>
      <c r="Q214" s="125">
        <f>TA!AI161</f>
        <v>1</v>
      </c>
      <c r="R214" s="125">
        <f>TA!Q161+TA!S161+TA!T161+TA!AB161+TA!AH161</f>
        <v>0</v>
      </c>
      <c r="S214" s="67" t="str">
        <f t="shared" si="23"/>
        <v>ЛОЖЬ</v>
      </c>
      <c r="T214" s="70">
        <f>TA!W161</f>
        <v>0</v>
      </c>
      <c r="U214" s="70">
        <f>TA!X161+TA!Y161</f>
        <v>0</v>
      </c>
      <c r="V214" s="67">
        <f t="shared" si="24"/>
      </c>
      <c r="W214" s="70"/>
      <c r="X214" s="70"/>
      <c r="Y214" s="70"/>
      <c r="Z214" s="70"/>
      <c r="AA214" s="70"/>
      <c r="AB214" s="70"/>
      <c r="AC214" s="70"/>
      <c r="AD214" s="70"/>
      <c r="AE214" s="70"/>
      <c r="AF214" s="70"/>
      <c r="AG214" s="70"/>
      <c r="AH214" s="70"/>
    </row>
    <row r="215" spans="1:34" ht="12.75">
      <c r="A215" s="125">
        <v>154</v>
      </c>
      <c r="B215" s="125">
        <f>TA!F162+TA!G162+TA!I162+TA!J162</f>
        <v>17</v>
      </c>
      <c r="C215" s="125">
        <f>TA!K162+TA!L162+TA!M162+TA!O162+TA!AI162+TA!AL162</f>
        <v>15</v>
      </c>
      <c r="D215" s="67" t="str">
        <f t="shared" si="20"/>
        <v>ЛОЖЬ</v>
      </c>
      <c r="E215" s="125">
        <f>TA!I162+TA!J162</f>
        <v>12</v>
      </c>
      <c r="F215" s="125">
        <f>TA!K162+TA!L162+TA!M162+TA!N162+TA!O162</f>
        <v>12</v>
      </c>
      <c r="G215" s="67">
        <f t="shared" si="21"/>
      </c>
      <c r="H215" s="125">
        <f>TA!S162+TA!T162</f>
        <v>8</v>
      </c>
      <c r="I215" s="125">
        <f>TA!U162+TA!V162+TA!X162+TA!Y162</f>
        <v>8</v>
      </c>
      <c r="J215" s="67">
        <f t="shared" si="22"/>
      </c>
      <c r="K215" s="125"/>
      <c r="L215" s="125"/>
      <c r="M215" s="67"/>
      <c r="N215" s="70">
        <v>0</v>
      </c>
      <c r="O215" s="70">
        <f>TA!Q162</f>
        <v>0</v>
      </c>
      <c r="P215" s="127">
        <f t="shared" si="25"/>
      </c>
      <c r="Q215" s="125">
        <f>TA!AI162</f>
        <v>9</v>
      </c>
      <c r="R215" s="125">
        <f>TA!Q162+TA!S162+TA!T162+TA!AB162+TA!AH162</f>
        <v>9</v>
      </c>
      <c r="S215" s="67">
        <f t="shared" si="23"/>
      </c>
      <c r="T215" s="70">
        <f>TA!W162</f>
        <v>0</v>
      </c>
      <c r="U215" s="70">
        <f>TA!X162+TA!Y162</f>
        <v>0</v>
      </c>
      <c r="V215" s="67">
        <f t="shared" si="24"/>
      </c>
      <c r="W215" s="70"/>
      <c r="X215" s="70"/>
      <c r="Y215" s="70"/>
      <c r="Z215" s="70"/>
      <c r="AA215" s="70"/>
      <c r="AB215" s="70"/>
      <c r="AC215" s="70"/>
      <c r="AD215" s="70"/>
      <c r="AE215" s="70"/>
      <c r="AF215" s="70"/>
      <c r="AG215" s="70"/>
      <c r="AH215" s="70"/>
    </row>
    <row r="216" spans="1:34" ht="12.75">
      <c r="A216" s="125">
        <v>155</v>
      </c>
      <c r="B216" s="125">
        <f>TA!F163+TA!G163+TA!I163+TA!J163</f>
        <v>20</v>
      </c>
      <c r="C216" s="125">
        <f>TA!K163+TA!L163+TA!M163+TA!O163+TA!AI163+TA!AL163</f>
        <v>20</v>
      </c>
      <c r="D216" s="67">
        <f t="shared" si="20"/>
      </c>
      <c r="E216" s="125">
        <f>TA!I163+TA!J163</f>
        <v>18</v>
      </c>
      <c r="F216" s="125">
        <f>TA!K163+TA!L163+TA!M163+TA!N163+TA!O163</f>
        <v>18</v>
      </c>
      <c r="G216" s="67">
        <f t="shared" si="21"/>
      </c>
      <c r="H216" s="125">
        <f>TA!S163+TA!T163</f>
        <v>16</v>
      </c>
      <c r="I216" s="125">
        <f>TA!U163+TA!V163+TA!X163+TA!Y163</f>
        <v>16</v>
      </c>
      <c r="J216" s="67">
        <f t="shared" si="22"/>
      </c>
      <c r="K216" s="125"/>
      <c r="L216" s="125"/>
      <c r="M216" s="67"/>
      <c r="N216" s="70">
        <v>0</v>
      </c>
      <c r="O216" s="70">
        <f>TA!Q163</f>
        <v>0</v>
      </c>
      <c r="P216" s="127">
        <f t="shared" si="25"/>
      </c>
      <c r="Q216" s="125">
        <f>TA!AI163</f>
        <v>17</v>
      </c>
      <c r="R216" s="125">
        <f>TA!Q163+TA!S163+TA!T163+TA!AB163+TA!AH163</f>
        <v>16</v>
      </c>
      <c r="S216" s="67" t="str">
        <f t="shared" si="23"/>
        <v>ЛОЖЬ</v>
      </c>
      <c r="T216" s="70">
        <f>TA!W163</f>
        <v>0</v>
      </c>
      <c r="U216" s="70">
        <f>TA!X163+TA!Y163</f>
        <v>0</v>
      </c>
      <c r="V216" s="67">
        <f t="shared" si="24"/>
      </c>
      <c r="W216" s="70"/>
      <c r="X216" s="70"/>
      <c r="Y216" s="70"/>
      <c r="Z216" s="70"/>
      <c r="AA216" s="70"/>
      <c r="AB216" s="70"/>
      <c r="AC216" s="70"/>
      <c r="AD216" s="70"/>
      <c r="AE216" s="70"/>
      <c r="AF216" s="70"/>
      <c r="AG216" s="70"/>
      <c r="AH216" s="70"/>
    </row>
    <row r="217" spans="1:34" ht="12.75">
      <c r="A217" s="125">
        <v>156</v>
      </c>
      <c r="B217" s="125">
        <f>TA!F164+TA!G164+TA!I164+TA!J164</f>
        <v>11643</v>
      </c>
      <c r="C217" s="125">
        <f>TA!K164+TA!L164+TA!M164+TA!O164+TA!AI164+TA!AL164</f>
        <v>11510</v>
      </c>
      <c r="D217" s="67" t="str">
        <f t="shared" si="20"/>
        <v>ЛОЖЬ</v>
      </c>
      <c r="E217" s="125">
        <f>TA!I164+TA!J164</f>
        <v>9976</v>
      </c>
      <c r="F217" s="125">
        <f>TA!K164+TA!L164+TA!M164+TA!N164+TA!O164</f>
        <v>9976</v>
      </c>
      <c r="G217" s="67">
        <f t="shared" si="21"/>
      </c>
      <c r="H217" s="125">
        <f>TA!S164+TA!T164</f>
        <v>7479</v>
      </c>
      <c r="I217" s="125">
        <f>TA!U164+TA!V164+TA!X164+TA!Y164</f>
        <v>7479</v>
      </c>
      <c r="J217" s="67">
        <f t="shared" si="22"/>
      </c>
      <c r="K217" s="125"/>
      <c r="L217" s="125"/>
      <c r="M217" s="67"/>
      <c r="N217" s="70">
        <v>0</v>
      </c>
      <c r="O217" s="70">
        <f>TA!Q164</f>
        <v>0</v>
      </c>
      <c r="P217" s="127">
        <f t="shared" si="25"/>
      </c>
      <c r="Q217" s="125">
        <f>TA!AI164</f>
        <v>9263</v>
      </c>
      <c r="R217" s="125">
        <f>TA!Q164+TA!S164+TA!T164+TA!AB164+TA!AH164</f>
        <v>8089</v>
      </c>
      <c r="S217" s="67" t="str">
        <f t="shared" si="23"/>
        <v>ЛОЖЬ</v>
      </c>
      <c r="T217" s="70">
        <f>TA!W164</f>
        <v>0</v>
      </c>
      <c r="U217" s="70">
        <f>TA!X164+TA!Y164</f>
        <v>0</v>
      </c>
      <c r="V217" s="67">
        <f t="shared" si="24"/>
      </c>
      <c r="W217" s="70">
        <f>TA!AT164</f>
        <v>0</v>
      </c>
      <c r="X217" s="70">
        <f>TA!AT164</f>
        <v>0</v>
      </c>
      <c r="Y217" s="67">
        <f>IF(W217=X217,"","ЛОЖЬ")</f>
      </c>
      <c r="Z217" s="70"/>
      <c r="AA217" s="70"/>
      <c r="AB217" s="70"/>
      <c r="AC217" s="70"/>
      <c r="AD217" s="70"/>
      <c r="AE217" s="70"/>
      <c r="AF217" s="70"/>
      <c r="AG217" s="70"/>
      <c r="AH217" s="70"/>
    </row>
    <row r="218" spans="1:34" ht="12.75">
      <c r="A218" s="125">
        <v>157</v>
      </c>
      <c r="B218" s="125">
        <f>TA!F165+TA!G165+TA!I165+TA!J165</f>
        <v>15</v>
      </c>
      <c r="C218" s="125">
        <f>TA!K165+TA!L165+TA!M165+TA!O165+TA!AI165+TA!AL165</f>
        <v>14</v>
      </c>
      <c r="D218" s="67" t="str">
        <f t="shared" si="20"/>
        <v>ЛОЖЬ</v>
      </c>
      <c r="E218" s="125">
        <f>TA!I165+TA!J165</f>
        <v>14</v>
      </c>
      <c r="F218" s="125">
        <f>TA!K165+TA!L165+TA!M165+TA!N165+TA!O165</f>
        <v>14</v>
      </c>
      <c r="G218" s="67">
        <f t="shared" si="21"/>
      </c>
      <c r="H218" s="125">
        <f>TA!S165+TA!T165</f>
        <v>4</v>
      </c>
      <c r="I218" s="125">
        <f>TA!U165+TA!V165+TA!X165+TA!Y165</f>
        <v>4</v>
      </c>
      <c r="J218" s="67">
        <f t="shared" si="22"/>
      </c>
      <c r="K218" s="125"/>
      <c r="L218" s="125"/>
      <c r="M218" s="67"/>
      <c r="N218" s="70">
        <v>0</v>
      </c>
      <c r="O218" s="70">
        <f>TA!Q165</f>
        <v>0</v>
      </c>
      <c r="P218" s="127">
        <f t="shared" si="25"/>
      </c>
      <c r="Q218" s="125">
        <f>TA!AI165</f>
        <v>7</v>
      </c>
      <c r="R218" s="125">
        <f>TA!Q165+TA!S165+TA!T165+TA!AB165+TA!AH165</f>
        <v>5</v>
      </c>
      <c r="S218" s="67" t="str">
        <f t="shared" si="23"/>
        <v>ЛОЖЬ</v>
      </c>
      <c r="T218" s="70">
        <f>TA!W165</f>
        <v>0</v>
      </c>
      <c r="U218" s="70">
        <f>TA!X165+TA!Y165</f>
        <v>0</v>
      </c>
      <c r="V218" s="67">
        <f t="shared" si="24"/>
      </c>
      <c r="W218" s="70"/>
      <c r="X218" s="70"/>
      <c r="Y218" s="70"/>
      <c r="Z218" s="70"/>
      <c r="AA218" s="70"/>
      <c r="AB218" s="70"/>
      <c r="AC218" s="70"/>
      <c r="AD218" s="70"/>
      <c r="AE218" s="70"/>
      <c r="AF218" s="70"/>
      <c r="AG218" s="70"/>
      <c r="AH218" s="70"/>
    </row>
    <row r="219" spans="1:34" ht="12.75">
      <c r="A219" s="125">
        <v>158</v>
      </c>
      <c r="B219" s="125">
        <f>TA!F166+TA!G166+TA!I166+TA!J166</f>
        <v>0</v>
      </c>
      <c r="C219" s="125">
        <f>TA!K166+TA!L166+TA!M166+TA!O166+TA!AI166+TA!AL166</f>
        <v>0</v>
      </c>
      <c r="D219" s="67">
        <f t="shared" si="20"/>
      </c>
      <c r="E219" s="125">
        <f>TA!I166+TA!J166</f>
        <v>0</v>
      </c>
      <c r="F219" s="125">
        <f>TA!K166+TA!L166+TA!M166+TA!N166+TA!O166</f>
        <v>0</v>
      </c>
      <c r="G219" s="67">
        <f t="shared" si="21"/>
      </c>
      <c r="H219" s="125">
        <f>TA!S166+TA!T166</f>
        <v>0</v>
      </c>
      <c r="I219" s="125">
        <f>TA!U166+TA!V166+TA!X166+TA!Y166</f>
        <v>0</v>
      </c>
      <c r="J219" s="67">
        <f t="shared" si="22"/>
      </c>
      <c r="K219" s="125"/>
      <c r="L219" s="125"/>
      <c r="M219" s="67"/>
      <c r="N219" s="70">
        <v>0</v>
      </c>
      <c r="O219" s="70">
        <f>TA!Q166</f>
        <v>0</v>
      </c>
      <c r="P219" s="127">
        <f t="shared" si="25"/>
      </c>
      <c r="Q219" s="125">
        <f>TA!AI166</f>
        <v>0</v>
      </c>
      <c r="R219" s="125">
        <f>TA!Q166+TA!S166+TA!T166+TA!AB166+TA!AH166</f>
        <v>0</v>
      </c>
      <c r="S219" s="67">
        <f t="shared" si="23"/>
      </c>
      <c r="T219" s="70">
        <f>TA!W166</f>
        <v>0</v>
      </c>
      <c r="U219" s="70">
        <f>TA!X166+TA!Y166</f>
        <v>0</v>
      </c>
      <c r="V219" s="67">
        <f t="shared" si="24"/>
      </c>
      <c r="W219" s="70"/>
      <c r="X219" s="70"/>
      <c r="Y219" s="70"/>
      <c r="Z219" s="70"/>
      <c r="AA219" s="70"/>
      <c r="AB219" s="70"/>
      <c r="AC219" s="70"/>
      <c r="AD219" s="70"/>
      <c r="AE219" s="70"/>
      <c r="AF219" s="70"/>
      <c r="AG219" s="70"/>
      <c r="AH219" s="70"/>
    </row>
    <row r="220" spans="1:34" ht="12.75">
      <c r="A220" s="125">
        <v>159</v>
      </c>
      <c r="B220" s="125">
        <f>TA!F167+TA!G167+TA!I167+TA!J167</f>
        <v>0</v>
      </c>
      <c r="C220" s="125">
        <f>TA!K167+TA!L167+TA!M167+TA!O167+TA!AI167+TA!AL167</f>
        <v>0</v>
      </c>
      <c r="D220" s="67">
        <f t="shared" si="20"/>
      </c>
      <c r="E220" s="125">
        <f>TA!I167+TA!J167</f>
        <v>0</v>
      </c>
      <c r="F220" s="125">
        <f>TA!K167+TA!L167+TA!M167+TA!N167+TA!O167</f>
        <v>0</v>
      </c>
      <c r="G220" s="67">
        <f t="shared" si="21"/>
      </c>
      <c r="H220" s="125">
        <f>TA!S167+TA!T167</f>
        <v>0</v>
      </c>
      <c r="I220" s="125">
        <f>TA!U167+TA!V167+TA!X167+TA!Y167</f>
        <v>0</v>
      </c>
      <c r="J220" s="67">
        <f t="shared" si="22"/>
      </c>
      <c r="K220" s="125"/>
      <c r="L220" s="125"/>
      <c r="M220" s="67"/>
      <c r="N220" s="70">
        <v>0</v>
      </c>
      <c r="O220" s="70">
        <f>TA!Q167</f>
        <v>0</v>
      </c>
      <c r="P220" s="127">
        <f t="shared" si="25"/>
      </c>
      <c r="Q220" s="125">
        <f>TA!AI167</f>
        <v>0</v>
      </c>
      <c r="R220" s="125">
        <f>TA!Q167+TA!S167+TA!T167+TA!AB167+TA!AH167</f>
        <v>0</v>
      </c>
      <c r="S220" s="67">
        <f t="shared" si="23"/>
      </c>
      <c r="T220" s="70">
        <f>TA!W167</f>
        <v>0</v>
      </c>
      <c r="U220" s="70">
        <f>TA!X167+TA!Y167</f>
        <v>0</v>
      </c>
      <c r="V220" s="67">
        <f t="shared" si="24"/>
      </c>
      <c r="W220" s="70"/>
      <c r="X220" s="70"/>
      <c r="Y220" s="70"/>
      <c r="Z220" s="70"/>
      <c r="AA220" s="70"/>
      <c r="AB220" s="70"/>
      <c r="AC220" s="70"/>
      <c r="AD220" s="70"/>
      <c r="AE220" s="70"/>
      <c r="AF220" s="70"/>
      <c r="AG220" s="70"/>
      <c r="AH220" s="70"/>
    </row>
    <row r="221" spans="1:34" ht="12.75">
      <c r="A221" s="125">
        <v>160</v>
      </c>
      <c r="B221" s="125">
        <f>TA!F168+TA!G168+TA!I168+TA!J168</f>
        <v>362</v>
      </c>
      <c r="C221" s="125">
        <f>TA!K168+TA!L168+TA!M168+TA!O168+TA!AI168+TA!AL168</f>
        <v>353</v>
      </c>
      <c r="D221" s="67" t="str">
        <f t="shared" si="20"/>
        <v>ЛОЖЬ</v>
      </c>
      <c r="E221" s="125">
        <f>TA!I168+TA!J168</f>
        <v>314</v>
      </c>
      <c r="F221" s="125">
        <f>TA!K168+TA!L168+TA!M168+TA!N168+TA!O168</f>
        <v>314</v>
      </c>
      <c r="G221" s="67">
        <f t="shared" si="21"/>
      </c>
      <c r="H221" s="125">
        <f>TA!S168+TA!T168</f>
        <v>169</v>
      </c>
      <c r="I221" s="125">
        <f>TA!U168+TA!V168+TA!X168+TA!Y168</f>
        <v>169</v>
      </c>
      <c r="J221" s="67">
        <f t="shared" si="22"/>
      </c>
      <c r="K221" s="125"/>
      <c r="L221" s="125"/>
      <c r="M221" s="67"/>
      <c r="N221" s="70">
        <v>0</v>
      </c>
      <c r="O221" s="70">
        <f>TA!Q168</f>
        <v>0</v>
      </c>
      <c r="P221" s="127">
        <f t="shared" si="25"/>
      </c>
      <c r="Q221" s="125">
        <f>TA!AI168</f>
        <v>262</v>
      </c>
      <c r="R221" s="125">
        <f>TA!Q168+TA!S168+TA!T168+TA!AB168+TA!AH168</f>
        <v>232</v>
      </c>
      <c r="S221" s="67" t="str">
        <f t="shared" si="23"/>
        <v>ЛОЖЬ</v>
      </c>
      <c r="T221" s="70">
        <f>TA!W168</f>
        <v>0</v>
      </c>
      <c r="U221" s="70">
        <f>TA!X168+TA!Y168</f>
        <v>0</v>
      </c>
      <c r="V221" s="67">
        <f t="shared" si="24"/>
      </c>
      <c r="W221" s="70"/>
      <c r="X221" s="70"/>
      <c r="Y221" s="70"/>
      <c r="Z221" s="70"/>
      <c r="AA221" s="70"/>
      <c r="AB221" s="70"/>
      <c r="AC221" s="70"/>
      <c r="AD221" s="70"/>
      <c r="AE221" s="70"/>
      <c r="AF221" s="70"/>
      <c r="AG221" s="70"/>
      <c r="AH221" s="70"/>
    </row>
    <row r="222" spans="1:34" ht="12.75">
      <c r="A222" s="125">
        <v>161</v>
      </c>
      <c r="B222" s="125">
        <f>TA!F169+TA!G169+TA!I169+TA!J169</f>
        <v>171</v>
      </c>
      <c r="C222" s="125">
        <f>TA!K169+TA!L169+TA!M169+TA!O169+TA!AI169+TA!AL169</f>
        <v>169</v>
      </c>
      <c r="D222" s="67" t="str">
        <f t="shared" si="20"/>
        <v>ЛОЖЬ</v>
      </c>
      <c r="E222" s="125">
        <f>TA!I169+TA!J169</f>
        <v>154</v>
      </c>
      <c r="F222" s="125">
        <f>TA!K169+TA!L169+TA!M169+TA!N169+TA!O169</f>
        <v>154</v>
      </c>
      <c r="G222" s="67">
        <f t="shared" si="21"/>
      </c>
      <c r="H222" s="125">
        <f>TA!S169+TA!T169</f>
        <v>78</v>
      </c>
      <c r="I222" s="125">
        <f>TA!U169+TA!V169+TA!X169+TA!Y169</f>
        <v>78</v>
      </c>
      <c r="J222" s="67">
        <f t="shared" si="22"/>
      </c>
      <c r="K222" s="125"/>
      <c r="L222" s="125"/>
      <c r="M222" s="67"/>
      <c r="N222" s="70">
        <v>0</v>
      </c>
      <c r="O222" s="70">
        <f>TA!Q169</f>
        <v>0</v>
      </c>
      <c r="P222" s="127">
        <f t="shared" si="25"/>
      </c>
      <c r="Q222" s="125">
        <f>TA!AI169</f>
        <v>127</v>
      </c>
      <c r="R222" s="125">
        <f>TA!Q169+TA!S169+TA!T169+TA!AB169+TA!AH169</f>
        <v>110</v>
      </c>
      <c r="S222" s="67" t="str">
        <f t="shared" si="23"/>
        <v>ЛОЖЬ</v>
      </c>
      <c r="T222" s="70">
        <f>TA!W169</f>
        <v>0</v>
      </c>
      <c r="U222" s="70">
        <f>TA!X169+TA!Y169</f>
        <v>0</v>
      </c>
      <c r="V222" s="67">
        <f t="shared" si="24"/>
      </c>
      <c r="W222" s="70"/>
      <c r="X222" s="70"/>
      <c r="Y222" s="70"/>
      <c r="Z222" s="70"/>
      <c r="AA222" s="70"/>
      <c r="AB222" s="70"/>
      <c r="AC222" s="70"/>
      <c r="AD222" s="70"/>
      <c r="AE222" s="70"/>
      <c r="AF222" s="70"/>
      <c r="AG222" s="70"/>
      <c r="AH222" s="70"/>
    </row>
    <row r="223" spans="1:34" ht="12.75">
      <c r="A223" s="125">
        <v>162</v>
      </c>
      <c r="B223" s="125">
        <f>TA!F170+TA!G170+TA!I170+TA!J170</f>
        <v>139</v>
      </c>
      <c r="C223" s="125">
        <f>TA!K170+TA!L170+TA!M170+TA!O170+TA!AI170+TA!AL170</f>
        <v>137</v>
      </c>
      <c r="D223" s="67" t="str">
        <f t="shared" si="20"/>
        <v>ЛОЖЬ</v>
      </c>
      <c r="E223" s="125">
        <f>TA!I170+TA!J170</f>
        <v>125</v>
      </c>
      <c r="F223" s="125">
        <f>TA!K170+TA!L170+TA!M170+TA!N170+TA!O170</f>
        <v>125</v>
      </c>
      <c r="G223" s="67">
        <f t="shared" si="21"/>
      </c>
      <c r="H223" s="125">
        <f>TA!S170+TA!T170</f>
        <v>65</v>
      </c>
      <c r="I223" s="125">
        <f>TA!U170+TA!V170+TA!X170+TA!Y170</f>
        <v>65</v>
      </c>
      <c r="J223" s="67">
        <f t="shared" si="22"/>
      </c>
      <c r="K223" s="125"/>
      <c r="L223" s="125"/>
      <c r="M223" s="67"/>
      <c r="N223" s="70">
        <v>0</v>
      </c>
      <c r="O223" s="70">
        <f>TA!Q170</f>
        <v>0</v>
      </c>
      <c r="P223" s="127">
        <f t="shared" si="25"/>
      </c>
      <c r="Q223" s="125">
        <f>TA!AI170</f>
        <v>100</v>
      </c>
      <c r="R223" s="125">
        <f>TA!Q170+TA!S170+TA!T170+TA!AB170+TA!AH170</f>
        <v>88</v>
      </c>
      <c r="S223" s="67" t="str">
        <f t="shared" si="23"/>
        <v>ЛОЖЬ</v>
      </c>
      <c r="T223" s="70">
        <f>TA!W170</f>
        <v>0</v>
      </c>
      <c r="U223" s="70">
        <f>TA!X170+TA!Y170</f>
        <v>0</v>
      </c>
      <c r="V223" s="67">
        <f t="shared" si="24"/>
      </c>
      <c r="W223" s="70"/>
      <c r="X223" s="70"/>
      <c r="Y223" s="70"/>
      <c r="Z223" s="70"/>
      <c r="AA223" s="70"/>
      <c r="AB223" s="70"/>
      <c r="AC223" s="70"/>
      <c r="AD223" s="70"/>
      <c r="AE223" s="70"/>
      <c r="AF223" s="70"/>
      <c r="AG223" s="70"/>
      <c r="AH223" s="70"/>
    </row>
    <row r="224" spans="1:34" ht="12.75">
      <c r="A224" s="125">
        <v>163</v>
      </c>
      <c r="B224" s="125">
        <f>TA!F171+TA!G171+TA!I171+TA!J171</f>
        <v>31</v>
      </c>
      <c r="C224" s="125">
        <f>TA!K171+TA!L171+TA!M171+TA!O171+TA!AI171+TA!AL171</f>
        <v>30</v>
      </c>
      <c r="D224" s="67" t="str">
        <f t="shared" si="20"/>
        <v>ЛОЖЬ</v>
      </c>
      <c r="E224" s="125">
        <f>TA!I171+TA!J171</f>
        <v>23</v>
      </c>
      <c r="F224" s="125">
        <f>TA!K171+TA!L171+TA!M171+TA!N171+TA!O171</f>
        <v>23</v>
      </c>
      <c r="G224" s="67">
        <f t="shared" si="21"/>
      </c>
      <c r="H224" s="125">
        <f>TA!S171+TA!T171</f>
        <v>14</v>
      </c>
      <c r="I224" s="125">
        <f>TA!U171+TA!V171+TA!X171+TA!Y171</f>
        <v>14</v>
      </c>
      <c r="J224" s="67">
        <f t="shared" si="22"/>
      </c>
      <c r="K224" s="125"/>
      <c r="L224" s="125"/>
      <c r="M224" s="67"/>
      <c r="N224" s="70">
        <v>0</v>
      </c>
      <c r="O224" s="70">
        <f>TA!Q171</f>
        <v>0</v>
      </c>
      <c r="P224" s="127">
        <f t="shared" si="25"/>
      </c>
      <c r="Q224" s="125">
        <f>TA!AI171</f>
        <v>24</v>
      </c>
      <c r="R224" s="125">
        <f>TA!Q171+TA!S171+TA!T171+TA!AB171+TA!AH171</f>
        <v>19</v>
      </c>
      <c r="S224" s="67" t="str">
        <f t="shared" si="23"/>
        <v>ЛОЖЬ</v>
      </c>
      <c r="T224" s="70">
        <f>TA!W171</f>
        <v>0</v>
      </c>
      <c r="U224" s="70">
        <f>TA!X171+TA!Y171</f>
        <v>0</v>
      </c>
      <c r="V224" s="67">
        <f t="shared" si="24"/>
      </c>
      <c r="W224" s="70"/>
      <c r="X224" s="70"/>
      <c r="Y224" s="70"/>
      <c r="Z224" s="70"/>
      <c r="AA224" s="70"/>
      <c r="AB224" s="70"/>
      <c r="AC224" s="70"/>
      <c r="AD224" s="70"/>
      <c r="AE224" s="70"/>
      <c r="AF224" s="70"/>
      <c r="AG224" s="70"/>
      <c r="AH224" s="70"/>
    </row>
    <row r="225" spans="1:34" ht="12.75">
      <c r="A225" s="125">
        <v>164</v>
      </c>
      <c r="B225" s="125">
        <f>TA!F172+TA!G172+TA!I172+TA!J172</f>
        <v>19</v>
      </c>
      <c r="C225" s="125">
        <f>TA!K172+TA!L172+TA!M172+TA!O172+TA!AI172+TA!AL172</f>
        <v>18</v>
      </c>
      <c r="D225" s="67" t="str">
        <f t="shared" si="20"/>
        <v>ЛОЖЬ</v>
      </c>
      <c r="E225" s="125">
        <f>TA!I172+TA!J172</f>
        <v>14</v>
      </c>
      <c r="F225" s="125">
        <f>TA!K172+TA!L172+TA!M172+TA!N172+TA!O172</f>
        <v>14</v>
      </c>
      <c r="G225" s="67">
        <f t="shared" si="21"/>
      </c>
      <c r="H225" s="125">
        <f>TA!S172+TA!T172</f>
        <v>11</v>
      </c>
      <c r="I225" s="125">
        <f>TA!U172+TA!V172+TA!X172+TA!Y172</f>
        <v>11</v>
      </c>
      <c r="J225" s="67">
        <f t="shared" si="22"/>
      </c>
      <c r="K225" s="125"/>
      <c r="L225" s="125"/>
      <c r="M225" s="67"/>
      <c r="N225" s="70">
        <v>0</v>
      </c>
      <c r="O225" s="70">
        <f>TA!Q172</f>
        <v>0</v>
      </c>
      <c r="P225" s="127">
        <f t="shared" si="25"/>
      </c>
      <c r="Q225" s="125">
        <f>TA!AI172</f>
        <v>17</v>
      </c>
      <c r="R225" s="125">
        <f>TA!Q172+TA!S172+TA!T172+TA!AB172+TA!AH172</f>
        <v>13</v>
      </c>
      <c r="S225" s="67" t="str">
        <f t="shared" si="23"/>
        <v>ЛОЖЬ</v>
      </c>
      <c r="T225" s="70">
        <f>TA!W172</f>
        <v>0</v>
      </c>
      <c r="U225" s="70">
        <f>TA!X172+TA!Y172</f>
        <v>0</v>
      </c>
      <c r="V225" s="67">
        <f t="shared" si="24"/>
      </c>
      <c r="W225" s="70"/>
      <c r="X225" s="70"/>
      <c r="Y225" s="70"/>
      <c r="Z225" s="70"/>
      <c r="AA225" s="70"/>
      <c r="AB225" s="70"/>
      <c r="AC225" s="70"/>
      <c r="AD225" s="70"/>
      <c r="AE225" s="70"/>
      <c r="AF225" s="70"/>
      <c r="AG225" s="70"/>
      <c r="AH225" s="70"/>
    </row>
    <row r="226" spans="1:34" ht="12.75">
      <c r="A226" s="125">
        <v>165</v>
      </c>
      <c r="B226" s="125">
        <f>TA!F173+TA!G173+TA!I173+TA!J173</f>
        <v>4</v>
      </c>
      <c r="C226" s="125">
        <f>TA!K173+TA!L173+TA!M173+TA!O173+TA!AI173+TA!AL173</f>
        <v>4</v>
      </c>
      <c r="D226" s="67">
        <f t="shared" si="20"/>
      </c>
      <c r="E226" s="125">
        <f>TA!I173+TA!J173</f>
        <v>4</v>
      </c>
      <c r="F226" s="125">
        <f>TA!K173+TA!L173+TA!M173+TA!N173+TA!O173</f>
        <v>4</v>
      </c>
      <c r="G226" s="67">
        <f t="shared" si="21"/>
      </c>
      <c r="H226" s="125">
        <f>TA!S173+TA!T173</f>
        <v>2</v>
      </c>
      <c r="I226" s="125">
        <f>TA!U173+TA!V173+TA!X173+TA!Y173</f>
        <v>2</v>
      </c>
      <c r="J226" s="67">
        <f t="shared" si="22"/>
      </c>
      <c r="K226" s="125"/>
      <c r="L226" s="125"/>
      <c r="M226" s="67"/>
      <c r="N226" s="70">
        <v>0</v>
      </c>
      <c r="O226" s="70">
        <f>TA!Q173</f>
        <v>0</v>
      </c>
      <c r="P226" s="127">
        <f t="shared" si="25"/>
      </c>
      <c r="Q226" s="125">
        <f>TA!AI173</f>
        <v>3</v>
      </c>
      <c r="R226" s="125">
        <f>TA!Q173+TA!S173+TA!T173+TA!AB173+TA!AH173</f>
        <v>2</v>
      </c>
      <c r="S226" s="67" t="str">
        <f t="shared" si="23"/>
        <v>ЛОЖЬ</v>
      </c>
      <c r="T226" s="70">
        <f>TA!W173</f>
        <v>0</v>
      </c>
      <c r="U226" s="70">
        <f>TA!X173+TA!Y173</f>
        <v>0</v>
      </c>
      <c r="V226" s="67">
        <f t="shared" si="24"/>
      </c>
      <c r="W226" s="70"/>
      <c r="X226" s="70"/>
      <c r="Y226" s="70"/>
      <c r="Z226" s="70"/>
      <c r="AA226" s="70"/>
      <c r="AB226" s="70"/>
      <c r="AC226" s="70"/>
      <c r="AD226" s="70"/>
      <c r="AE226" s="70"/>
      <c r="AF226" s="70"/>
      <c r="AG226" s="70"/>
      <c r="AH226" s="70"/>
    </row>
    <row r="227" spans="1:34" ht="12.75">
      <c r="A227" s="125">
        <v>166</v>
      </c>
      <c r="B227" s="125">
        <f>TA!F174+TA!G174+TA!I174+TA!J174</f>
        <v>8</v>
      </c>
      <c r="C227" s="125">
        <f>TA!K174+TA!L174+TA!M174+TA!O174+TA!AI174+TA!AL174</f>
        <v>8</v>
      </c>
      <c r="D227" s="67">
        <f t="shared" si="20"/>
      </c>
      <c r="E227" s="125">
        <f>TA!I174+TA!J174</f>
        <v>5</v>
      </c>
      <c r="F227" s="125">
        <f>TA!K174+TA!L174+TA!M174+TA!N174+TA!O174</f>
        <v>5</v>
      </c>
      <c r="G227" s="67">
        <f t="shared" si="21"/>
      </c>
      <c r="H227" s="125">
        <f>TA!S174+TA!T174</f>
        <v>1</v>
      </c>
      <c r="I227" s="125">
        <f>TA!U174+TA!V174+TA!X174+TA!Y174</f>
        <v>1</v>
      </c>
      <c r="J227" s="67">
        <f t="shared" si="22"/>
      </c>
      <c r="K227" s="125"/>
      <c r="L227" s="125"/>
      <c r="M227" s="67"/>
      <c r="N227" s="70">
        <v>0</v>
      </c>
      <c r="O227" s="70">
        <f>TA!Q174</f>
        <v>0</v>
      </c>
      <c r="P227" s="127">
        <f t="shared" si="25"/>
      </c>
      <c r="Q227" s="125">
        <f>TA!AI174</f>
        <v>4</v>
      </c>
      <c r="R227" s="125">
        <f>TA!Q174+TA!S174+TA!T174+TA!AB174+TA!AH174</f>
        <v>4</v>
      </c>
      <c r="S227" s="67">
        <f t="shared" si="23"/>
      </c>
      <c r="T227" s="70">
        <f>TA!W174</f>
        <v>0</v>
      </c>
      <c r="U227" s="70">
        <f>TA!X174+TA!Y174</f>
        <v>0</v>
      </c>
      <c r="V227" s="67">
        <f t="shared" si="24"/>
      </c>
      <c r="W227" s="70"/>
      <c r="X227" s="70"/>
      <c r="Y227" s="70"/>
      <c r="Z227" s="70"/>
      <c r="AA227" s="70"/>
      <c r="AB227" s="70"/>
      <c r="AC227" s="70"/>
      <c r="AD227" s="70"/>
      <c r="AE227" s="70"/>
      <c r="AF227" s="70"/>
      <c r="AG227" s="70"/>
      <c r="AH227" s="70"/>
    </row>
    <row r="228" spans="1:34" ht="12.75">
      <c r="A228" s="125">
        <v>167</v>
      </c>
      <c r="B228" s="125">
        <f>TA!F175+TA!G175+TA!I175+TA!J175</f>
        <v>1</v>
      </c>
      <c r="C228" s="125">
        <f>TA!K175+TA!L175+TA!M175+TA!O175+TA!AI175+TA!AL175</f>
        <v>1</v>
      </c>
      <c r="D228" s="67">
        <f t="shared" si="20"/>
      </c>
      <c r="E228" s="125">
        <f>TA!I175+TA!J175</f>
        <v>1</v>
      </c>
      <c r="F228" s="125">
        <f>TA!K175+TA!L175+TA!M175+TA!N175+TA!O175</f>
        <v>1</v>
      </c>
      <c r="G228" s="67">
        <f t="shared" si="21"/>
      </c>
      <c r="H228" s="125">
        <f>TA!S175+TA!T175</f>
        <v>0</v>
      </c>
      <c r="I228" s="125">
        <f>TA!U175+TA!V175+TA!X175+TA!Y175</f>
        <v>0</v>
      </c>
      <c r="J228" s="67">
        <f t="shared" si="22"/>
      </c>
      <c r="K228" s="125"/>
      <c r="L228" s="125"/>
      <c r="M228" s="67"/>
      <c r="N228" s="70">
        <v>0</v>
      </c>
      <c r="O228" s="70">
        <f>TA!Q175</f>
        <v>0</v>
      </c>
      <c r="P228" s="127">
        <f t="shared" si="25"/>
      </c>
      <c r="Q228" s="125">
        <f>TA!AI175</f>
        <v>1</v>
      </c>
      <c r="R228" s="125">
        <f>TA!Q175+TA!S175+TA!T175+TA!AB175+TA!AH175</f>
        <v>1</v>
      </c>
      <c r="S228" s="67">
        <f t="shared" si="23"/>
      </c>
      <c r="T228" s="70">
        <f>TA!W175</f>
        <v>0</v>
      </c>
      <c r="U228" s="70">
        <f>TA!X175+TA!Y175</f>
        <v>0</v>
      </c>
      <c r="V228" s="67">
        <f t="shared" si="24"/>
      </c>
      <c r="W228" s="70"/>
      <c r="X228" s="70"/>
      <c r="Y228" s="70"/>
      <c r="Z228" s="70"/>
      <c r="AA228" s="70"/>
      <c r="AB228" s="70"/>
      <c r="AC228" s="70"/>
      <c r="AD228" s="70"/>
      <c r="AE228" s="70"/>
      <c r="AF228" s="70"/>
      <c r="AG228" s="70"/>
      <c r="AH228" s="70"/>
    </row>
    <row r="229" spans="1:34" ht="12.75">
      <c r="A229" s="125">
        <v>168</v>
      </c>
      <c r="B229" s="125">
        <f>TA!F176+TA!G176+TA!I176+TA!J176</f>
        <v>0</v>
      </c>
      <c r="C229" s="125">
        <f>TA!K176+TA!L176+TA!M176+TA!O176+TA!AI176+TA!AL176</f>
        <v>0</v>
      </c>
      <c r="D229" s="67">
        <f t="shared" si="20"/>
      </c>
      <c r="E229" s="125">
        <f>TA!I176+TA!J176</f>
        <v>0</v>
      </c>
      <c r="F229" s="125">
        <f>TA!K176+TA!L176+TA!M176+TA!N176+TA!O176</f>
        <v>0</v>
      </c>
      <c r="G229" s="67">
        <f t="shared" si="21"/>
      </c>
      <c r="H229" s="125">
        <f>TA!S176+TA!T176</f>
        <v>0</v>
      </c>
      <c r="I229" s="125">
        <f>TA!U176+TA!V176+TA!X176+TA!Y176</f>
        <v>0</v>
      </c>
      <c r="J229" s="67">
        <f t="shared" si="22"/>
      </c>
      <c r="K229" s="125"/>
      <c r="L229" s="125"/>
      <c r="M229" s="67"/>
      <c r="N229" s="70">
        <v>0</v>
      </c>
      <c r="O229" s="70">
        <f>TA!Q176</f>
        <v>0</v>
      </c>
      <c r="P229" s="127">
        <f t="shared" si="25"/>
      </c>
      <c r="Q229" s="125">
        <f>TA!AI176</f>
        <v>0</v>
      </c>
      <c r="R229" s="125">
        <f>TA!Q176+TA!S176+TA!T176+TA!AB176+TA!AH176</f>
        <v>0</v>
      </c>
      <c r="S229" s="67">
        <f t="shared" si="23"/>
      </c>
      <c r="T229" s="70">
        <f>TA!W176</f>
        <v>0</v>
      </c>
      <c r="U229" s="70">
        <f>TA!X176+TA!Y176</f>
        <v>0</v>
      </c>
      <c r="V229" s="67">
        <f t="shared" si="24"/>
      </c>
      <c r="W229" s="70"/>
      <c r="X229" s="70"/>
      <c r="Y229" s="70"/>
      <c r="Z229" s="70"/>
      <c r="AA229" s="70"/>
      <c r="AB229" s="70"/>
      <c r="AC229" s="70"/>
      <c r="AD229" s="70"/>
      <c r="AE229" s="70"/>
      <c r="AF229" s="70"/>
      <c r="AG229" s="70"/>
      <c r="AH229" s="70"/>
    </row>
    <row r="230" spans="1:34" ht="12.75">
      <c r="A230" s="125">
        <v>169</v>
      </c>
      <c r="B230" s="125">
        <f>TA!F177+TA!G177+TA!I177+TA!J177</f>
        <v>0</v>
      </c>
      <c r="C230" s="125">
        <f>TA!K177+TA!L177+TA!M177+TA!O177+TA!AI177+TA!AL177</f>
        <v>0</v>
      </c>
      <c r="D230" s="67">
        <f t="shared" si="20"/>
      </c>
      <c r="E230" s="125">
        <f>TA!I177+TA!J177</f>
        <v>0</v>
      </c>
      <c r="F230" s="125">
        <f>TA!K177+TA!L177+TA!M177+TA!N177+TA!O177</f>
        <v>0</v>
      </c>
      <c r="G230" s="67">
        <f t="shared" si="21"/>
      </c>
      <c r="H230" s="125">
        <f>TA!S177+TA!T177</f>
        <v>0</v>
      </c>
      <c r="I230" s="125">
        <f>TA!U177+TA!V177+TA!X177+TA!Y177</f>
        <v>0</v>
      </c>
      <c r="J230" s="67">
        <f t="shared" si="22"/>
      </c>
      <c r="K230" s="125"/>
      <c r="L230" s="125"/>
      <c r="M230" s="67"/>
      <c r="N230" s="70">
        <v>0</v>
      </c>
      <c r="O230" s="70">
        <f>TA!Q177</f>
        <v>0</v>
      </c>
      <c r="P230" s="127">
        <f t="shared" si="25"/>
      </c>
      <c r="Q230" s="125">
        <f>TA!AI177</f>
        <v>0</v>
      </c>
      <c r="R230" s="125">
        <f>TA!Q177+TA!S177+TA!T177+TA!AB177+TA!AH177</f>
        <v>0</v>
      </c>
      <c r="S230" s="67">
        <f t="shared" si="23"/>
      </c>
      <c r="T230" s="70">
        <f>TA!W177</f>
        <v>0</v>
      </c>
      <c r="U230" s="70">
        <f>TA!X177+TA!Y177</f>
        <v>0</v>
      </c>
      <c r="V230" s="67">
        <f t="shared" si="24"/>
      </c>
      <c r="W230" s="70"/>
      <c r="X230" s="70"/>
      <c r="Y230" s="70"/>
      <c r="Z230" s="70"/>
      <c r="AA230" s="70"/>
      <c r="AB230" s="70"/>
      <c r="AC230" s="70"/>
      <c r="AD230" s="70"/>
      <c r="AE230" s="70"/>
      <c r="AF230" s="70"/>
      <c r="AG230" s="70"/>
      <c r="AH230" s="70"/>
    </row>
    <row r="231" spans="1:34" ht="12.75">
      <c r="A231" s="125">
        <v>170</v>
      </c>
      <c r="B231" s="125">
        <f>TA!F178+TA!G178+TA!I178+TA!J178</f>
        <v>1</v>
      </c>
      <c r="C231" s="125">
        <f>TA!K178+TA!L178+TA!M178+TA!O178+TA!AI178+TA!AL178</f>
        <v>1</v>
      </c>
      <c r="D231" s="67">
        <f t="shared" si="20"/>
      </c>
      <c r="E231" s="125">
        <f>TA!I178+TA!J178</f>
        <v>1</v>
      </c>
      <c r="F231" s="125">
        <f>TA!K178+TA!L178+TA!M178+TA!N178+TA!O178</f>
        <v>1</v>
      </c>
      <c r="G231" s="67">
        <f t="shared" si="21"/>
      </c>
      <c r="H231" s="125">
        <f>TA!S178+TA!T178</f>
        <v>0</v>
      </c>
      <c r="I231" s="125">
        <f>TA!U178+TA!V178+TA!X178+TA!Y178</f>
        <v>0</v>
      </c>
      <c r="J231" s="67">
        <f t="shared" si="22"/>
      </c>
      <c r="K231" s="125"/>
      <c r="L231" s="125"/>
      <c r="M231" s="67"/>
      <c r="N231" s="70">
        <v>0</v>
      </c>
      <c r="O231" s="70">
        <f>TA!Q178</f>
        <v>0</v>
      </c>
      <c r="P231" s="127">
        <f t="shared" si="25"/>
      </c>
      <c r="Q231" s="125">
        <f>TA!AI178</f>
        <v>1</v>
      </c>
      <c r="R231" s="125">
        <f>TA!Q178+TA!S178+TA!T178+TA!AB178+TA!AH178</f>
        <v>1</v>
      </c>
      <c r="S231" s="67">
        <f t="shared" si="23"/>
      </c>
      <c r="T231" s="70">
        <f>TA!W178</f>
        <v>0</v>
      </c>
      <c r="U231" s="70">
        <f>TA!X178+TA!Y178</f>
        <v>0</v>
      </c>
      <c r="V231" s="67">
        <f t="shared" si="24"/>
      </c>
      <c r="W231" s="70"/>
      <c r="X231" s="70"/>
      <c r="Y231" s="70"/>
      <c r="Z231" s="70"/>
      <c r="AA231" s="70"/>
      <c r="AB231" s="70"/>
      <c r="AC231" s="70"/>
      <c r="AD231" s="70"/>
      <c r="AE231" s="70"/>
      <c r="AF231" s="70"/>
      <c r="AG231" s="70"/>
      <c r="AH231" s="70"/>
    </row>
    <row r="232" spans="1:34" ht="12.75">
      <c r="A232" s="125">
        <v>171</v>
      </c>
      <c r="B232" s="125">
        <f>TA!F179+TA!G179+TA!I179+TA!J179</f>
        <v>135</v>
      </c>
      <c r="C232" s="125">
        <f>TA!K179+TA!L179+TA!M179+TA!O179+TA!AI179+TA!AL179</f>
        <v>129</v>
      </c>
      <c r="D232" s="67" t="str">
        <f t="shared" si="20"/>
        <v>ЛОЖЬ</v>
      </c>
      <c r="E232" s="125">
        <f>TA!I179+TA!J179</f>
        <v>116</v>
      </c>
      <c r="F232" s="125">
        <f>TA!K179+TA!L179+TA!M179+TA!N179+TA!O179</f>
        <v>116</v>
      </c>
      <c r="G232" s="67">
        <f t="shared" si="21"/>
      </c>
      <c r="H232" s="125">
        <f>TA!S179+TA!T179</f>
        <v>71</v>
      </c>
      <c r="I232" s="125">
        <f>TA!U179+TA!V179+TA!X179+TA!Y179</f>
        <v>71</v>
      </c>
      <c r="J232" s="67">
        <f t="shared" si="22"/>
      </c>
      <c r="K232" s="125"/>
      <c r="L232" s="125"/>
      <c r="M232" s="67"/>
      <c r="N232" s="70">
        <v>0</v>
      </c>
      <c r="O232" s="70">
        <f>TA!Q179</f>
        <v>0</v>
      </c>
      <c r="P232" s="127">
        <f t="shared" si="25"/>
      </c>
      <c r="Q232" s="125">
        <f>TA!AI179</f>
        <v>97</v>
      </c>
      <c r="R232" s="125">
        <f>TA!Q179+TA!S179+TA!T179+TA!AB179+TA!AH179</f>
        <v>90</v>
      </c>
      <c r="S232" s="67" t="str">
        <f t="shared" si="23"/>
        <v>ЛОЖЬ</v>
      </c>
      <c r="T232" s="70">
        <f>TA!W179</f>
        <v>0</v>
      </c>
      <c r="U232" s="70">
        <f>TA!X179+TA!Y179</f>
        <v>0</v>
      </c>
      <c r="V232" s="67">
        <f t="shared" si="24"/>
      </c>
      <c r="W232" s="70"/>
      <c r="X232" s="70"/>
      <c r="Y232" s="70"/>
      <c r="Z232" s="70"/>
      <c r="AA232" s="70"/>
      <c r="AB232" s="70"/>
      <c r="AC232" s="70"/>
      <c r="AD232" s="70"/>
      <c r="AE232" s="70"/>
      <c r="AF232" s="70"/>
      <c r="AG232" s="70"/>
      <c r="AH232" s="70"/>
    </row>
    <row r="233" spans="1:34" ht="12.75">
      <c r="A233" s="125">
        <v>172</v>
      </c>
      <c r="B233" s="125">
        <f>TA!F180+TA!G180+TA!I180+TA!J180</f>
        <v>25</v>
      </c>
      <c r="C233" s="125">
        <f>TA!K180+TA!L180+TA!M180+TA!O180+TA!AI180+TA!AL180</f>
        <v>23</v>
      </c>
      <c r="D233" s="67" t="str">
        <f t="shared" si="20"/>
        <v>ЛОЖЬ</v>
      </c>
      <c r="E233" s="125">
        <f>TA!I180+TA!J180</f>
        <v>15</v>
      </c>
      <c r="F233" s="125">
        <f>TA!K180+TA!L180+TA!M180+TA!N180+TA!O180</f>
        <v>15</v>
      </c>
      <c r="G233" s="67">
        <f t="shared" si="21"/>
      </c>
      <c r="H233" s="125">
        <f>TA!S180+TA!T180</f>
        <v>13</v>
      </c>
      <c r="I233" s="125">
        <f>TA!U180+TA!V180+TA!X180+TA!Y180</f>
        <v>13</v>
      </c>
      <c r="J233" s="67">
        <f t="shared" si="22"/>
      </c>
      <c r="K233" s="125"/>
      <c r="L233" s="125"/>
      <c r="M233" s="67"/>
      <c r="N233" s="70">
        <v>0</v>
      </c>
      <c r="O233" s="70">
        <f>TA!Q180</f>
        <v>0</v>
      </c>
      <c r="P233" s="127">
        <f t="shared" si="25"/>
      </c>
      <c r="Q233" s="125">
        <f>TA!AI180</f>
        <v>18</v>
      </c>
      <c r="R233" s="125">
        <f>TA!Q180+TA!S180+TA!T180+TA!AB180+TA!AH180</f>
        <v>17</v>
      </c>
      <c r="S233" s="67" t="str">
        <f t="shared" si="23"/>
        <v>ЛОЖЬ</v>
      </c>
      <c r="T233" s="70">
        <f>TA!W180</f>
        <v>0</v>
      </c>
      <c r="U233" s="70">
        <f>TA!X180+TA!Y180</f>
        <v>0</v>
      </c>
      <c r="V233" s="67">
        <f t="shared" si="24"/>
      </c>
      <c r="W233" s="70"/>
      <c r="X233" s="70"/>
      <c r="Y233" s="70"/>
      <c r="Z233" s="70"/>
      <c r="AA233" s="70"/>
      <c r="AB233" s="70"/>
      <c r="AC233" s="70"/>
      <c r="AD233" s="70"/>
      <c r="AE233" s="70"/>
      <c r="AF233" s="70"/>
      <c r="AG233" s="70"/>
      <c r="AH233" s="70"/>
    </row>
    <row r="234" spans="1:34" ht="12.75">
      <c r="A234" s="125">
        <v>173</v>
      </c>
      <c r="B234" s="125">
        <f>TA!F181+TA!G181+TA!I181+TA!J181</f>
        <v>0</v>
      </c>
      <c r="C234" s="125">
        <f>TA!K181+TA!L181+TA!M181+TA!O181+TA!AI181+TA!AL181</f>
        <v>0</v>
      </c>
      <c r="D234" s="67">
        <f t="shared" si="20"/>
      </c>
      <c r="E234" s="125">
        <f>TA!I181+TA!J181</f>
        <v>0</v>
      </c>
      <c r="F234" s="125">
        <f>TA!K181+TA!L181+TA!M181+TA!N181+TA!O181</f>
        <v>0</v>
      </c>
      <c r="G234" s="67">
        <f t="shared" si="21"/>
      </c>
      <c r="H234" s="125">
        <f>TA!S181+TA!T181</f>
        <v>0</v>
      </c>
      <c r="I234" s="125">
        <f>TA!U181+TA!V181+TA!X181+TA!Y181</f>
        <v>0</v>
      </c>
      <c r="J234" s="67">
        <f t="shared" si="22"/>
      </c>
      <c r="K234" s="125"/>
      <c r="L234" s="125"/>
      <c r="M234" s="67"/>
      <c r="N234" s="70">
        <v>0</v>
      </c>
      <c r="O234" s="70">
        <f>TA!Q181</f>
        <v>0</v>
      </c>
      <c r="P234" s="127">
        <f t="shared" si="25"/>
      </c>
      <c r="Q234" s="125">
        <f>TA!AI181</f>
        <v>0</v>
      </c>
      <c r="R234" s="125">
        <f>TA!Q181+TA!S181+TA!T181+TA!AB181+TA!AH181</f>
        <v>0</v>
      </c>
      <c r="S234" s="67">
        <f t="shared" si="23"/>
      </c>
      <c r="T234" s="70">
        <f>TA!W181</f>
        <v>0</v>
      </c>
      <c r="U234" s="70">
        <f>TA!X181+TA!Y181</f>
        <v>0</v>
      </c>
      <c r="V234" s="67">
        <f t="shared" si="24"/>
      </c>
      <c r="W234" s="70"/>
      <c r="X234" s="70"/>
      <c r="Y234" s="70"/>
      <c r="Z234" s="70"/>
      <c r="AA234" s="70"/>
      <c r="AB234" s="70"/>
      <c r="AC234" s="70"/>
      <c r="AD234" s="70"/>
      <c r="AE234" s="70"/>
      <c r="AF234" s="70"/>
      <c r="AG234" s="70"/>
      <c r="AH234" s="70"/>
    </row>
    <row r="235" spans="1:34" ht="12.75">
      <c r="A235" s="125">
        <v>174</v>
      </c>
      <c r="B235" s="125">
        <f>TA!F182+TA!G182+TA!I182+TA!J182</f>
        <v>0</v>
      </c>
      <c r="C235" s="125">
        <f>TA!K182+TA!L182+TA!M182+TA!O182+TA!AI182+TA!AL182</f>
        <v>0</v>
      </c>
      <c r="D235" s="67">
        <f t="shared" si="20"/>
      </c>
      <c r="E235" s="125">
        <f>TA!I182+TA!J182</f>
        <v>0</v>
      </c>
      <c r="F235" s="125">
        <f>TA!K182+TA!L182+TA!M182+TA!N182+TA!O182</f>
        <v>0</v>
      </c>
      <c r="G235" s="67">
        <f t="shared" si="21"/>
      </c>
      <c r="H235" s="125">
        <f>TA!S182+TA!T182</f>
        <v>0</v>
      </c>
      <c r="I235" s="125">
        <f>TA!U182+TA!V182+TA!X182+TA!Y182</f>
        <v>0</v>
      </c>
      <c r="J235" s="67">
        <f t="shared" si="22"/>
      </c>
      <c r="K235" s="125"/>
      <c r="L235" s="125"/>
      <c r="M235" s="67"/>
      <c r="N235" s="70">
        <v>0</v>
      </c>
      <c r="O235" s="70">
        <f>TA!Q182</f>
        <v>0</v>
      </c>
      <c r="P235" s="127">
        <f t="shared" si="25"/>
      </c>
      <c r="Q235" s="125">
        <f>TA!AI182</f>
        <v>0</v>
      </c>
      <c r="R235" s="125">
        <f>TA!Q182+TA!S182+TA!T182+TA!AB182+TA!AH182</f>
        <v>0</v>
      </c>
      <c r="S235" s="67">
        <f t="shared" si="23"/>
      </c>
      <c r="T235" s="70">
        <f>TA!W182</f>
        <v>0</v>
      </c>
      <c r="U235" s="70">
        <f>TA!X182+TA!Y182</f>
        <v>0</v>
      </c>
      <c r="V235" s="67">
        <f t="shared" si="24"/>
      </c>
      <c r="W235" s="70"/>
      <c r="X235" s="70"/>
      <c r="Y235" s="70"/>
      <c r="Z235" s="70"/>
      <c r="AA235" s="70"/>
      <c r="AB235" s="70"/>
      <c r="AC235" s="70"/>
      <c r="AD235" s="70"/>
      <c r="AE235" s="70"/>
      <c r="AF235" s="70"/>
      <c r="AG235" s="70"/>
      <c r="AH235" s="70"/>
    </row>
    <row r="236" spans="1:34" ht="12.75">
      <c r="A236" s="125">
        <v>175</v>
      </c>
      <c r="B236" s="125">
        <f>TA!F183+TA!G183+TA!I183+TA!J183</f>
        <v>0</v>
      </c>
      <c r="C236" s="125">
        <f>TA!K183+TA!L183+TA!M183+TA!O183+TA!AI183+TA!AL183</f>
        <v>0</v>
      </c>
      <c r="D236" s="67">
        <f t="shared" si="20"/>
      </c>
      <c r="E236" s="125">
        <f>TA!I183+TA!J183</f>
        <v>0</v>
      </c>
      <c r="F236" s="125">
        <f>TA!K183+TA!L183+TA!M183+TA!N183+TA!O183</f>
        <v>0</v>
      </c>
      <c r="G236" s="67">
        <f t="shared" si="21"/>
      </c>
      <c r="H236" s="125">
        <f>TA!S183+TA!T183</f>
        <v>0</v>
      </c>
      <c r="I236" s="125">
        <f>TA!U183+TA!V183+TA!X183+TA!Y183</f>
        <v>0</v>
      </c>
      <c r="J236" s="67">
        <f t="shared" si="22"/>
      </c>
      <c r="K236" s="125"/>
      <c r="L236" s="125"/>
      <c r="M236" s="67"/>
      <c r="N236" s="70">
        <v>0</v>
      </c>
      <c r="O236" s="70">
        <f>TA!Q183</f>
        <v>0</v>
      </c>
      <c r="P236" s="127">
        <f t="shared" si="25"/>
      </c>
      <c r="Q236" s="125">
        <f>TA!AI183</f>
        <v>0</v>
      </c>
      <c r="R236" s="125">
        <f>TA!Q183+TA!S183+TA!T183+TA!AB183+TA!AH183</f>
        <v>0</v>
      </c>
      <c r="S236" s="67">
        <f t="shared" si="23"/>
      </c>
      <c r="T236" s="70">
        <f>TA!W183</f>
        <v>0</v>
      </c>
      <c r="U236" s="70">
        <f>TA!X183+TA!Y183</f>
        <v>0</v>
      </c>
      <c r="V236" s="67">
        <f t="shared" si="24"/>
      </c>
      <c r="W236" s="70"/>
      <c r="X236" s="70"/>
      <c r="Y236" s="70"/>
      <c r="Z236" s="70"/>
      <c r="AA236" s="70"/>
      <c r="AB236" s="70"/>
      <c r="AC236" s="70"/>
      <c r="AD236" s="70"/>
      <c r="AE236" s="70"/>
      <c r="AF236" s="70"/>
      <c r="AG236" s="70"/>
      <c r="AH236" s="70"/>
    </row>
    <row r="237" spans="1:34" ht="12.75">
      <c r="A237" s="125">
        <v>176</v>
      </c>
      <c r="B237" s="125">
        <f>TA!F184+TA!G184+TA!I184+TA!J184</f>
        <v>0</v>
      </c>
      <c r="C237" s="125">
        <f>TA!K184+TA!L184+TA!M184+TA!O184+TA!AI184+TA!AL184</f>
        <v>0</v>
      </c>
      <c r="D237" s="67">
        <f t="shared" si="20"/>
      </c>
      <c r="E237" s="125">
        <f>TA!I184+TA!J184</f>
        <v>0</v>
      </c>
      <c r="F237" s="125">
        <f>TA!K184+TA!L184+TA!M184+TA!N184+TA!O184</f>
        <v>0</v>
      </c>
      <c r="G237" s="67">
        <f t="shared" si="21"/>
      </c>
      <c r="H237" s="125">
        <f>TA!S184+TA!T184</f>
        <v>0</v>
      </c>
      <c r="I237" s="125">
        <f>TA!U184+TA!V184+TA!X184+TA!Y184</f>
        <v>0</v>
      </c>
      <c r="J237" s="67">
        <f t="shared" si="22"/>
      </c>
      <c r="K237" s="125"/>
      <c r="L237" s="125"/>
      <c r="M237" s="67"/>
      <c r="N237" s="70">
        <v>0</v>
      </c>
      <c r="O237" s="70">
        <f>TA!Q184</f>
        <v>0</v>
      </c>
      <c r="P237" s="127">
        <f t="shared" si="25"/>
      </c>
      <c r="Q237" s="125">
        <f>TA!AI184</f>
        <v>0</v>
      </c>
      <c r="R237" s="125">
        <f>TA!Q184+TA!S184+TA!T184+TA!AB184+TA!AH184</f>
        <v>0</v>
      </c>
      <c r="S237" s="67">
        <f t="shared" si="23"/>
      </c>
      <c r="T237" s="70">
        <f>TA!W184</f>
        <v>0</v>
      </c>
      <c r="U237" s="70">
        <f>TA!X184+TA!Y184</f>
        <v>0</v>
      </c>
      <c r="V237" s="67">
        <f t="shared" si="24"/>
      </c>
      <c r="W237" s="70"/>
      <c r="X237" s="70"/>
      <c r="Y237" s="70"/>
      <c r="Z237" s="70"/>
      <c r="AA237" s="70"/>
      <c r="AB237" s="70"/>
      <c r="AC237" s="70"/>
      <c r="AD237" s="70"/>
      <c r="AE237" s="70"/>
      <c r="AF237" s="70"/>
      <c r="AG237" s="70"/>
      <c r="AH237" s="70"/>
    </row>
    <row r="238" spans="1:34" ht="12.75">
      <c r="A238" s="125">
        <v>177</v>
      </c>
      <c r="B238" s="125">
        <f>TA!F185+TA!G185+TA!I185+TA!J185</f>
        <v>362</v>
      </c>
      <c r="C238" s="125">
        <f>TA!K185+TA!L185+TA!M185+TA!O185+TA!AI185+TA!AL185</f>
        <v>353</v>
      </c>
      <c r="D238" s="67" t="str">
        <f t="shared" si="20"/>
        <v>ЛОЖЬ</v>
      </c>
      <c r="E238" s="125">
        <f>TA!I185+TA!J185</f>
        <v>314</v>
      </c>
      <c r="F238" s="125">
        <f>TA!K185+TA!L185+TA!M185+TA!N185+TA!O185</f>
        <v>314</v>
      </c>
      <c r="G238" s="67">
        <f t="shared" si="21"/>
      </c>
      <c r="H238" s="125">
        <f>TA!S185+TA!T185</f>
        <v>169</v>
      </c>
      <c r="I238" s="125">
        <f>TA!U185+TA!V185+TA!X185+TA!Y185</f>
        <v>169</v>
      </c>
      <c r="J238" s="67">
        <f t="shared" si="22"/>
      </c>
      <c r="K238" s="125"/>
      <c r="L238" s="125"/>
      <c r="M238" s="67"/>
      <c r="N238" s="70">
        <v>0</v>
      </c>
      <c r="O238" s="70">
        <f>TA!Q185</f>
        <v>0</v>
      </c>
      <c r="P238" s="127">
        <f t="shared" si="25"/>
      </c>
      <c r="Q238" s="125">
        <f>TA!AI185</f>
        <v>262</v>
      </c>
      <c r="R238" s="125">
        <f>TA!Q185+TA!S185+TA!T185+TA!AB185+TA!AH185</f>
        <v>232</v>
      </c>
      <c r="S238" s="67" t="str">
        <f t="shared" si="23"/>
        <v>ЛОЖЬ</v>
      </c>
      <c r="T238" s="70">
        <f>TA!W185</f>
        <v>0</v>
      </c>
      <c r="U238" s="70">
        <f>TA!X185+TA!Y185</f>
        <v>0</v>
      </c>
      <c r="V238" s="67">
        <f t="shared" si="24"/>
      </c>
      <c r="W238" s="70"/>
      <c r="X238" s="70"/>
      <c r="Y238" s="70"/>
      <c r="Z238" s="70"/>
      <c r="AA238" s="70"/>
      <c r="AB238" s="70"/>
      <c r="AC238" s="70"/>
      <c r="AD238" s="70"/>
      <c r="AE238" s="70"/>
      <c r="AF238" s="70"/>
      <c r="AG238" s="70"/>
      <c r="AH238" s="70"/>
    </row>
    <row r="239" spans="1:34" ht="12.75">
      <c r="A239" s="125">
        <v>178</v>
      </c>
      <c r="B239" s="125">
        <f>TA!F186+TA!G186+TA!I186+TA!J186</f>
        <v>0</v>
      </c>
      <c r="C239" s="125">
        <f>TA!K186+TA!L186+TA!M186+TA!O186+TA!AI186+TA!AL186</f>
        <v>0</v>
      </c>
      <c r="D239" s="67">
        <f t="shared" si="20"/>
      </c>
      <c r="E239" s="125">
        <f>TA!I186+TA!J186</f>
        <v>0</v>
      </c>
      <c r="F239" s="125">
        <f>TA!K186+TA!L186+TA!M186+TA!N186+TA!O186</f>
        <v>0</v>
      </c>
      <c r="G239" s="67">
        <f t="shared" si="21"/>
      </c>
      <c r="H239" s="125">
        <f>TA!S186+TA!T186</f>
        <v>0</v>
      </c>
      <c r="I239" s="125">
        <f>TA!U186+TA!V186+TA!X186+TA!Y186</f>
        <v>0</v>
      </c>
      <c r="J239" s="67">
        <f t="shared" si="22"/>
      </c>
      <c r="K239" s="125"/>
      <c r="L239" s="125"/>
      <c r="M239" s="67"/>
      <c r="N239" s="70">
        <v>0</v>
      </c>
      <c r="O239" s="70">
        <f>TA!Q186</f>
        <v>0</v>
      </c>
      <c r="P239" s="127">
        <f t="shared" si="25"/>
      </c>
      <c r="Q239" s="125">
        <f>TA!AI186</f>
        <v>0</v>
      </c>
      <c r="R239" s="125">
        <f>TA!Q186+TA!S186+TA!T186+TA!AB186+TA!AH186</f>
        <v>0</v>
      </c>
      <c r="S239" s="67">
        <f t="shared" si="23"/>
      </c>
      <c r="T239" s="70">
        <f>TA!W186</f>
        <v>0</v>
      </c>
      <c r="U239" s="70">
        <f>TA!X186+TA!Y186</f>
        <v>0</v>
      </c>
      <c r="V239" s="67">
        <f t="shared" si="24"/>
      </c>
      <c r="W239" s="70"/>
      <c r="X239" s="70"/>
      <c r="Y239" s="70"/>
      <c r="Z239" s="70"/>
      <c r="AA239" s="70"/>
      <c r="AB239" s="70"/>
      <c r="AC239" s="70"/>
      <c r="AD239" s="70"/>
      <c r="AE239" s="70"/>
      <c r="AF239" s="70"/>
      <c r="AG239" s="70"/>
      <c r="AH239" s="70"/>
    </row>
    <row r="240" spans="1:34" ht="12.75">
      <c r="A240" s="125">
        <v>179</v>
      </c>
      <c r="B240" s="125">
        <f>TA!F187+TA!G187+TA!I187+TA!J187</f>
        <v>828</v>
      </c>
      <c r="C240" s="125">
        <f>TA!K187+TA!L187+TA!M187+TA!O187+TA!AI187+TA!AL187</f>
        <v>828</v>
      </c>
      <c r="D240" s="67">
        <f t="shared" si="20"/>
      </c>
      <c r="E240" s="125">
        <f>TA!I187+TA!J187</f>
        <v>759</v>
      </c>
      <c r="F240" s="125">
        <f>TA!K187+TA!L187+TA!M187+TA!N187+TA!O187</f>
        <v>759</v>
      </c>
      <c r="G240" s="67">
        <f t="shared" si="21"/>
      </c>
      <c r="H240" s="125">
        <f>TA!S187+TA!T187</f>
        <v>610</v>
      </c>
      <c r="I240" s="125">
        <f>TA!U187+TA!V187+TA!X187+TA!Y187</f>
        <v>610</v>
      </c>
      <c r="J240" s="67">
        <f t="shared" si="22"/>
      </c>
      <c r="K240" s="125"/>
      <c r="L240" s="125"/>
      <c r="M240" s="67"/>
      <c r="N240" s="70">
        <v>0</v>
      </c>
      <c r="O240" s="70">
        <f>TA!Q187</f>
        <v>0</v>
      </c>
      <c r="P240" s="127">
        <f t="shared" si="25"/>
      </c>
      <c r="Q240" s="125">
        <f>TA!AI187</f>
        <v>701</v>
      </c>
      <c r="R240" s="125">
        <f>TA!Q187+TA!S187+TA!T187+TA!AB187+TA!AH187</f>
        <v>671</v>
      </c>
      <c r="S240" s="67" t="str">
        <f t="shared" si="23"/>
        <v>ЛОЖЬ</v>
      </c>
      <c r="T240" s="70">
        <f>TA!W187</f>
        <v>0</v>
      </c>
      <c r="U240" s="70">
        <f>TA!X187+TA!Y187</f>
        <v>0</v>
      </c>
      <c r="V240" s="67">
        <f t="shared" si="24"/>
      </c>
      <c r="W240" s="70"/>
      <c r="X240" s="70"/>
      <c r="Y240" s="70"/>
      <c r="Z240" s="70"/>
      <c r="AA240" s="70"/>
      <c r="AB240" s="70"/>
      <c r="AC240" s="70"/>
      <c r="AD240" s="70"/>
      <c r="AE240" s="70"/>
      <c r="AF240" s="70"/>
      <c r="AG240" s="70"/>
      <c r="AH240" s="70"/>
    </row>
    <row r="241" spans="1:34" ht="12.75">
      <c r="A241" s="125">
        <v>180</v>
      </c>
      <c r="B241" s="125">
        <f>TA!F188+TA!G188+TA!I188+TA!J188</f>
        <v>37</v>
      </c>
      <c r="C241" s="125">
        <f>TA!K188+TA!L188+TA!M188+TA!O188+TA!AI188+TA!AL188</f>
        <v>37</v>
      </c>
      <c r="D241" s="67">
        <f t="shared" si="20"/>
      </c>
      <c r="E241" s="125">
        <f>TA!I188+TA!J188</f>
        <v>35</v>
      </c>
      <c r="F241" s="125">
        <f>TA!K188+TA!L188+TA!M188+TA!N188+TA!O188</f>
        <v>35</v>
      </c>
      <c r="G241" s="67">
        <f t="shared" si="21"/>
      </c>
      <c r="H241" s="125">
        <f>TA!S188+TA!T188</f>
        <v>22</v>
      </c>
      <c r="I241" s="125">
        <f>TA!U188+TA!V188+TA!X188+TA!Y188</f>
        <v>22</v>
      </c>
      <c r="J241" s="67">
        <f t="shared" si="22"/>
      </c>
      <c r="K241" s="125"/>
      <c r="L241" s="125"/>
      <c r="M241" s="67"/>
      <c r="N241" s="70">
        <v>0</v>
      </c>
      <c r="O241" s="70">
        <f>TA!Q188</f>
        <v>0</v>
      </c>
      <c r="P241" s="127">
        <f t="shared" si="25"/>
      </c>
      <c r="Q241" s="125">
        <f>TA!AI188</f>
        <v>31</v>
      </c>
      <c r="R241" s="125">
        <f>TA!Q188+TA!S188+TA!T188+TA!AB188+TA!AH188</f>
        <v>28</v>
      </c>
      <c r="S241" s="67" t="str">
        <f t="shared" si="23"/>
        <v>ЛОЖЬ</v>
      </c>
      <c r="T241" s="70">
        <f>TA!W188</f>
        <v>0</v>
      </c>
      <c r="U241" s="70">
        <f>TA!X188+TA!Y188</f>
        <v>0</v>
      </c>
      <c r="V241" s="67">
        <f t="shared" si="24"/>
      </c>
      <c r="W241" s="70"/>
      <c r="X241" s="70"/>
      <c r="Y241" s="70"/>
      <c r="Z241" s="70"/>
      <c r="AA241" s="70"/>
      <c r="AB241" s="70"/>
      <c r="AC241" s="70"/>
      <c r="AD241" s="70"/>
      <c r="AE241" s="70"/>
      <c r="AF241" s="70"/>
      <c r="AG241" s="70"/>
      <c r="AH241" s="70"/>
    </row>
    <row r="242" spans="1:34" ht="12.75">
      <c r="A242" s="125">
        <v>181</v>
      </c>
      <c r="B242" s="125">
        <f>TA!F189+TA!G189+TA!I189+TA!J189</f>
        <v>10</v>
      </c>
      <c r="C242" s="125">
        <f>TA!K189+TA!L189+TA!M189+TA!O189+TA!AI189+TA!AL189</f>
        <v>10</v>
      </c>
      <c r="D242" s="67">
        <f t="shared" si="20"/>
      </c>
      <c r="E242" s="125">
        <f>TA!I189+TA!J189</f>
        <v>10</v>
      </c>
      <c r="F242" s="125">
        <f>TA!K189+TA!L189+TA!M189+TA!N189+TA!O189</f>
        <v>10</v>
      </c>
      <c r="G242" s="67">
        <f t="shared" si="21"/>
      </c>
      <c r="H242" s="125">
        <f>TA!S189+TA!T189</f>
        <v>7</v>
      </c>
      <c r="I242" s="125">
        <f>TA!U189+TA!V189+TA!X189+TA!Y189</f>
        <v>7</v>
      </c>
      <c r="J242" s="67">
        <f t="shared" si="22"/>
      </c>
      <c r="K242" s="125"/>
      <c r="L242" s="125"/>
      <c r="M242" s="67"/>
      <c r="N242" s="70">
        <v>0</v>
      </c>
      <c r="O242" s="70">
        <f>TA!Q189</f>
        <v>0</v>
      </c>
      <c r="P242" s="127">
        <f t="shared" si="25"/>
      </c>
      <c r="Q242" s="125">
        <f>TA!AI189</f>
        <v>7</v>
      </c>
      <c r="R242" s="125">
        <f>TA!Q189+TA!S189+TA!T189+TA!AB189+TA!AH189</f>
        <v>7</v>
      </c>
      <c r="S242" s="67">
        <f t="shared" si="23"/>
      </c>
      <c r="T242" s="70">
        <f>TA!W189</f>
        <v>0</v>
      </c>
      <c r="U242" s="70">
        <f>TA!X189+TA!Y189</f>
        <v>0</v>
      </c>
      <c r="V242" s="67">
        <f t="shared" si="24"/>
      </c>
      <c r="W242" s="70"/>
      <c r="X242" s="70"/>
      <c r="Y242" s="70"/>
      <c r="Z242" s="70"/>
      <c r="AA242" s="70"/>
      <c r="AB242" s="70"/>
      <c r="AC242" s="70"/>
      <c r="AD242" s="70"/>
      <c r="AE242" s="70"/>
      <c r="AF242" s="70"/>
      <c r="AG242" s="70"/>
      <c r="AH242" s="70"/>
    </row>
    <row r="243" spans="1:34" ht="12.75">
      <c r="A243" s="125">
        <v>182</v>
      </c>
      <c r="B243" s="125">
        <f>TA!F190+TA!G190+TA!I190+TA!J190</f>
        <v>23</v>
      </c>
      <c r="C243" s="125">
        <f>TA!K190+TA!L190+TA!M190+TA!O190+TA!AI190+TA!AL190</f>
        <v>23</v>
      </c>
      <c r="D243" s="67">
        <f t="shared" si="20"/>
      </c>
      <c r="E243" s="125">
        <f>TA!I190+TA!J190</f>
        <v>20</v>
      </c>
      <c r="F243" s="125">
        <f>TA!K190+TA!L190+TA!M190+TA!N190+TA!O190</f>
        <v>20</v>
      </c>
      <c r="G243" s="67">
        <f t="shared" si="21"/>
      </c>
      <c r="H243" s="125">
        <f>TA!S190+TA!T190</f>
        <v>9</v>
      </c>
      <c r="I243" s="125">
        <f>TA!U190+TA!V190+TA!X190+TA!Y190</f>
        <v>9</v>
      </c>
      <c r="J243" s="67">
        <f t="shared" si="22"/>
      </c>
      <c r="K243" s="125"/>
      <c r="L243" s="125"/>
      <c r="M243" s="67"/>
      <c r="N243" s="70">
        <v>0</v>
      </c>
      <c r="O243" s="70">
        <f>TA!Q190</f>
        <v>0</v>
      </c>
      <c r="P243" s="127">
        <f t="shared" si="25"/>
      </c>
      <c r="Q243" s="125">
        <f>TA!AI190</f>
        <v>12</v>
      </c>
      <c r="R243" s="125">
        <f>TA!Q190+TA!S190+TA!T190+TA!AB190+TA!AH190</f>
        <v>11</v>
      </c>
      <c r="S243" s="67" t="str">
        <f t="shared" si="23"/>
        <v>ЛОЖЬ</v>
      </c>
      <c r="T243" s="70">
        <f>TA!W190</f>
        <v>0</v>
      </c>
      <c r="U243" s="70">
        <f>TA!X190+TA!Y190</f>
        <v>0</v>
      </c>
      <c r="V243" s="67">
        <f t="shared" si="24"/>
      </c>
      <c r="W243" s="70"/>
      <c r="X243" s="70"/>
      <c r="Y243" s="70"/>
      <c r="Z243" s="70"/>
      <c r="AA243" s="70"/>
      <c r="AB243" s="70"/>
      <c r="AC243" s="70"/>
      <c r="AD243" s="70"/>
      <c r="AE243" s="70"/>
      <c r="AF243" s="70"/>
      <c r="AG243" s="70"/>
      <c r="AH243" s="70"/>
    </row>
    <row r="244" spans="1:34" ht="12.75">
      <c r="A244" s="125">
        <v>183</v>
      </c>
      <c r="B244" s="125">
        <f>TA!F191+TA!G191+TA!I191+TA!J191</f>
        <v>38</v>
      </c>
      <c r="C244" s="125">
        <f>TA!K191+TA!L191+TA!M191+TA!O191+TA!AI191+TA!AL191</f>
        <v>38</v>
      </c>
      <c r="D244" s="67">
        <f t="shared" si="20"/>
      </c>
      <c r="E244" s="125">
        <f>TA!I191+TA!J191</f>
        <v>35</v>
      </c>
      <c r="F244" s="125">
        <f>TA!K191+TA!L191+TA!M191+TA!N191+TA!O191</f>
        <v>35</v>
      </c>
      <c r="G244" s="67">
        <f t="shared" si="21"/>
      </c>
      <c r="H244" s="125">
        <f>TA!S191+TA!T191</f>
        <v>31</v>
      </c>
      <c r="I244" s="125">
        <f>TA!U191+TA!V191+TA!X191+TA!Y191</f>
        <v>31</v>
      </c>
      <c r="J244" s="67">
        <f t="shared" si="22"/>
      </c>
      <c r="K244" s="125"/>
      <c r="L244" s="125"/>
      <c r="M244" s="67"/>
      <c r="N244" s="70">
        <v>0</v>
      </c>
      <c r="O244" s="70">
        <f>TA!Q191</f>
        <v>0</v>
      </c>
      <c r="P244" s="127">
        <f t="shared" si="25"/>
      </c>
      <c r="Q244" s="125">
        <f>TA!AI191</f>
        <v>32</v>
      </c>
      <c r="R244" s="125">
        <f>TA!Q191+TA!S191+TA!T191+TA!AB191+TA!AH191</f>
        <v>32</v>
      </c>
      <c r="S244" s="67">
        <f t="shared" si="23"/>
      </c>
      <c r="T244" s="70">
        <f>TA!W191</f>
        <v>0</v>
      </c>
      <c r="U244" s="70">
        <f>TA!X191+TA!Y191</f>
        <v>0</v>
      </c>
      <c r="V244" s="67">
        <f t="shared" si="24"/>
      </c>
      <c r="W244" s="70"/>
      <c r="X244" s="70"/>
      <c r="Y244" s="70"/>
      <c r="Z244" s="70"/>
      <c r="AA244" s="70"/>
      <c r="AB244" s="70"/>
      <c r="AC244" s="70"/>
      <c r="AD244" s="70"/>
      <c r="AE244" s="70"/>
      <c r="AF244" s="70"/>
      <c r="AG244" s="70"/>
      <c r="AH244" s="70"/>
    </row>
    <row r="245" spans="1:34" ht="12.75">
      <c r="A245" s="125">
        <v>184</v>
      </c>
      <c r="B245" s="125">
        <f>TA!F192+TA!G192+TA!I192+TA!J192</f>
        <v>159</v>
      </c>
      <c r="C245" s="125">
        <f>TA!K192+TA!L192+TA!M192+TA!O192+TA!AI192+TA!AL192</f>
        <v>159</v>
      </c>
      <c r="D245" s="67">
        <f t="shared" si="20"/>
      </c>
      <c r="E245" s="125">
        <f>TA!I192+TA!J192</f>
        <v>144</v>
      </c>
      <c r="F245" s="125">
        <f>TA!K192+TA!L192+TA!M192+TA!N192+TA!O192</f>
        <v>144</v>
      </c>
      <c r="G245" s="67">
        <f t="shared" si="21"/>
      </c>
      <c r="H245" s="125">
        <f>TA!S192+TA!T192</f>
        <v>129</v>
      </c>
      <c r="I245" s="125">
        <f>TA!U192+TA!V192+TA!X192+TA!Y192</f>
        <v>129</v>
      </c>
      <c r="J245" s="67">
        <f t="shared" si="22"/>
      </c>
      <c r="K245" s="125"/>
      <c r="L245" s="125"/>
      <c r="M245" s="67"/>
      <c r="N245" s="70">
        <v>0</v>
      </c>
      <c r="O245" s="70">
        <f>TA!Q192</f>
        <v>0</v>
      </c>
      <c r="P245" s="127">
        <f t="shared" si="25"/>
      </c>
      <c r="Q245" s="125">
        <f>TA!AI192</f>
        <v>143</v>
      </c>
      <c r="R245" s="125">
        <f>TA!Q192+TA!S192+TA!T192+TA!AB192+TA!AH192</f>
        <v>139</v>
      </c>
      <c r="S245" s="67" t="str">
        <f t="shared" si="23"/>
        <v>ЛОЖЬ</v>
      </c>
      <c r="T245" s="70">
        <f>TA!W192</f>
        <v>0</v>
      </c>
      <c r="U245" s="70">
        <f>TA!X192+TA!Y192</f>
        <v>0</v>
      </c>
      <c r="V245" s="67">
        <f t="shared" si="24"/>
      </c>
      <c r="W245" s="70"/>
      <c r="X245" s="70"/>
      <c r="Y245" s="70"/>
      <c r="Z245" s="70"/>
      <c r="AA245" s="70"/>
      <c r="AB245" s="70"/>
      <c r="AC245" s="70"/>
      <c r="AD245" s="70"/>
      <c r="AE245" s="70"/>
      <c r="AF245" s="70"/>
      <c r="AG245" s="70"/>
      <c r="AH245" s="70"/>
    </row>
    <row r="246" spans="1:34" ht="12.75">
      <c r="A246" s="125">
        <v>185</v>
      </c>
      <c r="B246" s="125">
        <f>TA!F193+TA!G193+TA!I193+TA!J193</f>
        <v>18</v>
      </c>
      <c r="C246" s="125">
        <f>TA!K193+TA!L193+TA!M193+TA!O193+TA!AI193+TA!AL193</f>
        <v>18</v>
      </c>
      <c r="D246" s="67">
        <f t="shared" si="20"/>
      </c>
      <c r="E246" s="125">
        <f>TA!I193+TA!J193</f>
        <v>15</v>
      </c>
      <c r="F246" s="125">
        <f>TA!K193+TA!L193+TA!M193+TA!N193+TA!O193</f>
        <v>15</v>
      </c>
      <c r="G246" s="67">
        <f t="shared" si="21"/>
      </c>
      <c r="H246" s="125">
        <f>TA!S193+TA!T193</f>
        <v>13</v>
      </c>
      <c r="I246" s="125">
        <f>TA!U193+TA!V193+TA!X193+TA!Y193</f>
        <v>13</v>
      </c>
      <c r="J246" s="67">
        <f t="shared" si="22"/>
      </c>
      <c r="K246" s="125"/>
      <c r="L246" s="125"/>
      <c r="M246" s="67"/>
      <c r="N246" s="70">
        <v>0</v>
      </c>
      <c r="O246" s="70">
        <f>TA!Q193</f>
        <v>0</v>
      </c>
      <c r="P246" s="127">
        <f t="shared" si="25"/>
      </c>
      <c r="Q246" s="125">
        <f>TA!AI193</f>
        <v>16</v>
      </c>
      <c r="R246" s="125">
        <f>TA!Q193+TA!S193+TA!T193+TA!AB193+TA!AH193</f>
        <v>14</v>
      </c>
      <c r="S246" s="67" t="str">
        <f t="shared" si="23"/>
        <v>ЛОЖЬ</v>
      </c>
      <c r="T246" s="70">
        <f>TA!W193</f>
        <v>0</v>
      </c>
      <c r="U246" s="70">
        <f>TA!X193+TA!Y193</f>
        <v>0</v>
      </c>
      <c r="V246" s="67">
        <f t="shared" si="24"/>
      </c>
      <c r="W246" s="70"/>
      <c r="X246" s="70"/>
      <c r="Y246" s="70"/>
      <c r="Z246" s="70"/>
      <c r="AA246" s="70"/>
      <c r="AB246" s="70"/>
      <c r="AC246" s="70"/>
      <c r="AD246" s="70"/>
      <c r="AE246" s="70"/>
      <c r="AF246" s="70"/>
      <c r="AG246" s="70"/>
      <c r="AH246" s="70"/>
    </row>
    <row r="247" spans="1:34" ht="12.75">
      <c r="A247" s="125">
        <v>186</v>
      </c>
      <c r="B247" s="125">
        <f>TA!F194+TA!G194+TA!I194+TA!J194</f>
        <v>0</v>
      </c>
      <c r="C247" s="125">
        <f>TA!K194+TA!L194+TA!M194+TA!O194+TA!AI194+TA!AL194</f>
        <v>0</v>
      </c>
      <c r="D247" s="67">
        <f t="shared" si="20"/>
      </c>
      <c r="E247" s="125">
        <f>TA!I194+TA!J194</f>
        <v>0</v>
      </c>
      <c r="F247" s="125">
        <f>TA!K194+TA!L194+TA!M194+TA!N194+TA!O194</f>
        <v>0</v>
      </c>
      <c r="G247" s="67">
        <f t="shared" si="21"/>
      </c>
      <c r="H247" s="125">
        <f>TA!S194+TA!T194</f>
        <v>0</v>
      </c>
      <c r="I247" s="125">
        <f>TA!U194+TA!V194+TA!X194+TA!Y194</f>
        <v>0</v>
      </c>
      <c r="J247" s="67">
        <f t="shared" si="22"/>
      </c>
      <c r="K247" s="125"/>
      <c r="L247" s="125"/>
      <c r="M247" s="67"/>
      <c r="N247" s="70">
        <v>0</v>
      </c>
      <c r="O247" s="70">
        <f>TA!Q194</f>
        <v>0</v>
      </c>
      <c r="P247" s="127">
        <f t="shared" si="25"/>
      </c>
      <c r="Q247" s="125">
        <f>TA!AI194</f>
        <v>0</v>
      </c>
      <c r="R247" s="125">
        <f>TA!Q194+TA!S194+TA!T194+TA!AB194+TA!AH194</f>
        <v>0</v>
      </c>
      <c r="S247" s="67">
        <f t="shared" si="23"/>
      </c>
      <c r="T247" s="70">
        <f>TA!W194</f>
        <v>0</v>
      </c>
      <c r="U247" s="70">
        <f>TA!X194+TA!Y194</f>
        <v>0</v>
      </c>
      <c r="V247" s="67">
        <f t="shared" si="24"/>
      </c>
      <c r="W247" s="70"/>
      <c r="X247" s="70"/>
      <c r="Y247" s="70"/>
      <c r="Z247" s="70"/>
      <c r="AA247" s="70"/>
      <c r="AB247" s="70"/>
      <c r="AC247" s="70"/>
      <c r="AD247" s="70"/>
      <c r="AE247" s="70"/>
      <c r="AF247" s="70"/>
      <c r="AG247" s="70"/>
      <c r="AH247" s="70"/>
    </row>
    <row r="248" spans="1:34" ht="12.75">
      <c r="A248" s="125">
        <v>187</v>
      </c>
      <c r="B248" s="125">
        <f>TA!F195+TA!G195+TA!I195+TA!J195</f>
        <v>88</v>
      </c>
      <c r="C248" s="125">
        <f>TA!K195+TA!L195+TA!M195+TA!O195+TA!AI195+TA!AL195</f>
        <v>88</v>
      </c>
      <c r="D248" s="67">
        <f t="shared" si="20"/>
      </c>
      <c r="E248" s="125">
        <f>TA!I195+TA!J195</f>
        <v>84</v>
      </c>
      <c r="F248" s="125">
        <f>TA!K195+TA!L195+TA!M195+TA!N195+TA!O195</f>
        <v>84</v>
      </c>
      <c r="G248" s="67">
        <f t="shared" si="21"/>
      </c>
      <c r="H248" s="125">
        <f>TA!S195+TA!T195</f>
        <v>74</v>
      </c>
      <c r="I248" s="125">
        <f>TA!U195+TA!V195+TA!X195+TA!Y195</f>
        <v>74</v>
      </c>
      <c r="J248" s="67">
        <f t="shared" si="22"/>
      </c>
      <c r="K248" s="125"/>
      <c r="L248" s="125"/>
      <c r="M248" s="67"/>
      <c r="N248" s="70">
        <v>0</v>
      </c>
      <c r="O248" s="70">
        <f>TA!Q195</f>
        <v>0</v>
      </c>
      <c r="P248" s="127">
        <f t="shared" si="25"/>
      </c>
      <c r="Q248" s="125">
        <f>TA!AI195</f>
        <v>77</v>
      </c>
      <c r="R248" s="125">
        <f>TA!Q195+TA!S195+TA!T195+TA!AB195+TA!AH195</f>
        <v>76</v>
      </c>
      <c r="S248" s="67" t="str">
        <f t="shared" si="23"/>
        <v>ЛОЖЬ</v>
      </c>
      <c r="T248" s="70">
        <f>TA!W195</f>
        <v>0</v>
      </c>
      <c r="U248" s="70">
        <f>TA!X195+TA!Y195</f>
        <v>0</v>
      </c>
      <c r="V248" s="67">
        <f t="shared" si="24"/>
      </c>
      <c r="W248" s="70"/>
      <c r="X248" s="70"/>
      <c r="Y248" s="70"/>
      <c r="Z248" s="70"/>
      <c r="AA248" s="70"/>
      <c r="AB248" s="70"/>
      <c r="AC248" s="70"/>
      <c r="AD248" s="70"/>
      <c r="AE248" s="70"/>
      <c r="AF248" s="70"/>
      <c r="AG248" s="70"/>
      <c r="AH248" s="70"/>
    </row>
    <row r="249" spans="1:34" ht="12.75">
      <c r="A249" s="125">
        <v>188</v>
      </c>
      <c r="B249" s="125">
        <f>TA!F196+TA!G196+TA!I196+TA!J196</f>
        <v>50</v>
      </c>
      <c r="C249" s="125">
        <f>TA!K196+TA!L196+TA!M196+TA!O196+TA!AI196+TA!AL196</f>
        <v>50</v>
      </c>
      <c r="D249" s="67">
        <f t="shared" si="20"/>
      </c>
      <c r="E249" s="125">
        <f>TA!I196+TA!J196</f>
        <v>43</v>
      </c>
      <c r="F249" s="125">
        <f>TA!K196+TA!L196+TA!M196+TA!N196+TA!O196</f>
        <v>43</v>
      </c>
      <c r="G249" s="67">
        <f t="shared" si="21"/>
      </c>
      <c r="H249" s="125">
        <f>TA!S196+TA!T196</f>
        <v>28</v>
      </c>
      <c r="I249" s="125">
        <f>TA!U196+TA!V196+TA!X196+TA!Y196</f>
        <v>28</v>
      </c>
      <c r="J249" s="67">
        <f t="shared" si="22"/>
      </c>
      <c r="K249" s="125"/>
      <c r="L249" s="125"/>
      <c r="M249" s="67"/>
      <c r="N249" s="70">
        <v>0</v>
      </c>
      <c r="O249" s="70">
        <f>TA!Q196</f>
        <v>0</v>
      </c>
      <c r="P249" s="127">
        <f t="shared" si="25"/>
      </c>
      <c r="Q249" s="125">
        <f>TA!AI196</f>
        <v>40</v>
      </c>
      <c r="R249" s="125">
        <f>TA!Q196+TA!S196+TA!T196+TA!AB196+TA!AH196</f>
        <v>37</v>
      </c>
      <c r="S249" s="67" t="str">
        <f t="shared" si="23"/>
        <v>ЛОЖЬ</v>
      </c>
      <c r="T249" s="70">
        <f>TA!W196</f>
        <v>0</v>
      </c>
      <c r="U249" s="70">
        <f>TA!X196+TA!Y196</f>
        <v>0</v>
      </c>
      <c r="V249" s="67">
        <f t="shared" si="24"/>
      </c>
      <c r="W249" s="70"/>
      <c r="X249" s="70"/>
      <c r="Y249" s="70"/>
      <c r="Z249" s="70"/>
      <c r="AA249" s="70"/>
      <c r="AB249" s="70"/>
      <c r="AC249" s="70"/>
      <c r="AD249" s="70"/>
      <c r="AE249" s="70"/>
      <c r="AF249" s="70"/>
      <c r="AG249" s="70"/>
      <c r="AH249" s="70"/>
    </row>
    <row r="250" spans="1:34" ht="12.75">
      <c r="A250" s="125">
        <v>189</v>
      </c>
      <c r="B250" s="125">
        <f>TA!F197+TA!G197+TA!I197+TA!J197</f>
        <v>84</v>
      </c>
      <c r="C250" s="125">
        <f>TA!K197+TA!L197+TA!M197+TA!O197+TA!AI197+TA!AL197</f>
        <v>84</v>
      </c>
      <c r="D250" s="67">
        <f t="shared" si="20"/>
      </c>
      <c r="E250" s="125">
        <f>TA!I197+TA!J197</f>
        <v>68</v>
      </c>
      <c r="F250" s="125">
        <f>TA!K197+TA!L197+TA!M197+TA!N197+TA!O197</f>
        <v>68</v>
      </c>
      <c r="G250" s="67">
        <f t="shared" si="21"/>
      </c>
      <c r="H250" s="125">
        <f>TA!S197+TA!T197</f>
        <v>61</v>
      </c>
      <c r="I250" s="125">
        <f>TA!U197+TA!V197+TA!X197+TA!Y197</f>
        <v>61</v>
      </c>
      <c r="J250" s="67">
        <f t="shared" si="22"/>
      </c>
      <c r="K250" s="125"/>
      <c r="L250" s="125"/>
      <c r="M250" s="67"/>
      <c r="N250" s="70">
        <v>0</v>
      </c>
      <c r="O250" s="70">
        <f>TA!Q197</f>
        <v>0</v>
      </c>
      <c r="P250" s="127">
        <f t="shared" si="25"/>
      </c>
      <c r="Q250" s="125">
        <f>TA!AI197</f>
        <v>69</v>
      </c>
      <c r="R250" s="125">
        <f>TA!Q197+TA!S197+TA!T197+TA!AB197+TA!AH197</f>
        <v>69</v>
      </c>
      <c r="S250" s="67">
        <f t="shared" si="23"/>
      </c>
      <c r="T250" s="70">
        <f>TA!W197</f>
        <v>0</v>
      </c>
      <c r="U250" s="70">
        <f>TA!X197+TA!Y197</f>
        <v>0</v>
      </c>
      <c r="V250" s="67">
        <f t="shared" si="24"/>
      </c>
      <c r="W250" s="70"/>
      <c r="X250" s="70"/>
      <c r="Y250" s="70"/>
      <c r="Z250" s="70"/>
      <c r="AA250" s="70"/>
      <c r="AB250" s="70"/>
      <c r="AC250" s="70"/>
      <c r="AD250" s="70"/>
      <c r="AE250" s="70"/>
      <c r="AF250" s="70"/>
      <c r="AG250" s="70"/>
      <c r="AH250" s="70"/>
    </row>
    <row r="251" spans="1:34" ht="12.75">
      <c r="A251" s="125">
        <v>190</v>
      </c>
      <c r="B251" s="125">
        <f>TA!F198+TA!G198+TA!I198+TA!J198</f>
        <v>1</v>
      </c>
      <c r="C251" s="125">
        <f>TA!K198+TA!L198+TA!M198+TA!O198+TA!AI198+TA!AL198</f>
        <v>1</v>
      </c>
      <c r="D251" s="67">
        <f t="shared" si="20"/>
      </c>
      <c r="E251" s="125">
        <f>TA!I198+TA!J198</f>
        <v>1</v>
      </c>
      <c r="F251" s="125">
        <f>TA!K198+TA!L198+TA!M198+TA!N198+TA!O198</f>
        <v>1</v>
      </c>
      <c r="G251" s="67">
        <f t="shared" si="21"/>
      </c>
      <c r="H251" s="125">
        <f>TA!S198+TA!T198</f>
        <v>0</v>
      </c>
      <c r="I251" s="125">
        <f>TA!U198+TA!V198+TA!X198+TA!Y198</f>
        <v>0</v>
      </c>
      <c r="J251" s="67">
        <f t="shared" si="22"/>
      </c>
      <c r="K251" s="125"/>
      <c r="L251" s="125"/>
      <c r="M251" s="67"/>
      <c r="N251" s="70">
        <v>0</v>
      </c>
      <c r="O251" s="70">
        <f>TA!Q198</f>
        <v>0</v>
      </c>
      <c r="P251" s="127">
        <f t="shared" si="25"/>
      </c>
      <c r="Q251" s="125">
        <f>TA!AI198</f>
        <v>0</v>
      </c>
      <c r="R251" s="125">
        <f>TA!Q198+TA!S198+TA!T198+TA!AB198+TA!AH198</f>
        <v>0</v>
      </c>
      <c r="S251" s="67">
        <f t="shared" si="23"/>
      </c>
      <c r="T251" s="70">
        <f>TA!W198</f>
        <v>0</v>
      </c>
      <c r="U251" s="70">
        <f>TA!X198+TA!Y198</f>
        <v>0</v>
      </c>
      <c r="V251" s="67">
        <f t="shared" si="24"/>
      </c>
      <c r="W251" s="70"/>
      <c r="X251" s="70"/>
      <c r="Y251" s="70"/>
      <c r="Z251" s="70"/>
      <c r="AA251" s="70"/>
      <c r="AB251" s="70"/>
      <c r="AC251" s="70"/>
      <c r="AD251" s="70"/>
      <c r="AE251" s="70"/>
      <c r="AF251" s="70"/>
      <c r="AG251" s="70"/>
      <c r="AH251" s="70"/>
    </row>
    <row r="252" spans="1:34" ht="12.75">
      <c r="A252" s="125">
        <v>191</v>
      </c>
      <c r="B252" s="125">
        <f>TA!F199+TA!G199+TA!I199+TA!J199</f>
        <v>42</v>
      </c>
      <c r="C252" s="125">
        <f>TA!K199+TA!L199+TA!M199+TA!O199+TA!AI199+TA!AL199</f>
        <v>42</v>
      </c>
      <c r="D252" s="67">
        <f t="shared" si="20"/>
      </c>
      <c r="E252" s="125">
        <f>TA!I199+TA!J199</f>
        <v>26</v>
      </c>
      <c r="F252" s="125">
        <f>TA!K199+TA!L199+TA!M199+TA!N199+TA!O199</f>
        <v>26</v>
      </c>
      <c r="G252" s="67">
        <f t="shared" si="21"/>
      </c>
      <c r="H252" s="125">
        <f>TA!S199+TA!T199</f>
        <v>21</v>
      </c>
      <c r="I252" s="125">
        <f>TA!U199+TA!V199+TA!X199+TA!Y199</f>
        <v>21</v>
      </c>
      <c r="J252" s="67">
        <f t="shared" si="22"/>
      </c>
      <c r="K252" s="125"/>
      <c r="L252" s="125"/>
      <c r="M252" s="67"/>
      <c r="N252" s="70">
        <v>0</v>
      </c>
      <c r="O252" s="70">
        <f>TA!Q199</f>
        <v>0</v>
      </c>
      <c r="P252" s="127">
        <f t="shared" si="25"/>
      </c>
      <c r="Q252" s="125">
        <f>TA!AI199</f>
        <v>34</v>
      </c>
      <c r="R252" s="125">
        <f>TA!Q199+TA!S199+TA!T199+TA!AB199+TA!AH199</f>
        <v>30</v>
      </c>
      <c r="S252" s="67" t="str">
        <f t="shared" si="23"/>
        <v>ЛОЖЬ</v>
      </c>
      <c r="T252" s="70">
        <f>TA!W199</f>
        <v>0</v>
      </c>
      <c r="U252" s="70">
        <f>TA!X199+TA!Y199</f>
        <v>0</v>
      </c>
      <c r="V252" s="67">
        <f t="shared" si="24"/>
      </c>
      <c r="W252" s="70"/>
      <c r="X252" s="70"/>
      <c r="Y252" s="70"/>
      <c r="Z252" s="70"/>
      <c r="AA252" s="70"/>
      <c r="AB252" s="70"/>
      <c r="AC252" s="70"/>
      <c r="AD252" s="70"/>
      <c r="AE252" s="70"/>
      <c r="AF252" s="70"/>
      <c r="AG252" s="70"/>
      <c r="AH252" s="70"/>
    </row>
    <row r="253" spans="1:34" ht="12.75">
      <c r="A253" s="125">
        <v>192</v>
      </c>
      <c r="B253" s="125">
        <f>TA!F200+TA!G200+TA!I200+TA!J200</f>
        <v>0</v>
      </c>
      <c r="C253" s="125">
        <f>TA!K200+TA!L200+TA!M200+TA!O200+TA!AI200+TA!AL200</f>
        <v>0</v>
      </c>
      <c r="D253" s="67">
        <f t="shared" si="20"/>
      </c>
      <c r="E253" s="125">
        <f>TA!I200+TA!J200</f>
        <v>0</v>
      </c>
      <c r="F253" s="125">
        <f>TA!K200+TA!L200+TA!M200+TA!N200+TA!O200</f>
        <v>0</v>
      </c>
      <c r="G253" s="67">
        <f t="shared" si="21"/>
      </c>
      <c r="H253" s="125">
        <f>TA!S200+TA!T200</f>
        <v>0</v>
      </c>
      <c r="I253" s="125">
        <f>TA!U200+TA!V200+TA!X200+TA!Y200</f>
        <v>0</v>
      </c>
      <c r="J253" s="67">
        <f t="shared" si="22"/>
      </c>
      <c r="K253" s="125"/>
      <c r="L253" s="125"/>
      <c r="M253" s="67"/>
      <c r="N253" s="70">
        <v>0</v>
      </c>
      <c r="O253" s="70">
        <f>TA!Q200</f>
        <v>0</v>
      </c>
      <c r="P253" s="127">
        <f t="shared" si="25"/>
      </c>
      <c r="Q253" s="125">
        <f>TA!AI200</f>
        <v>0</v>
      </c>
      <c r="R253" s="125">
        <f>TA!Q200+TA!S200+TA!T200+TA!AB200+TA!AH200</f>
        <v>0</v>
      </c>
      <c r="S253" s="67">
        <f t="shared" si="23"/>
      </c>
      <c r="T253" s="70">
        <f>TA!W200</f>
        <v>0</v>
      </c>
      <c r="U253" s="70">
        <f>TA!X200+TA!Y200</f>
        <v>0</v>
      </c>
      <c r="V253" s="67">
        <f t="shared" si="24"/>
      </c>
      <c r="W253" s="70"/>
      <c r="X253" s="70"/>
      <c r="Y253" s="70"/>
      <c r="Z253" s="70"/>
      <c r="AA253" s="70"/>
      <c r="AB253" s="70"/>
      <c r="AC253" s="70"/>
      <c r="AD253" s="70"/>
      <c r="AE253" s="70"/>
      <c r="AF253" s="70"/>
      <c r="AG253" s="70"/>
      <c r="AH253" s="70"/>
    </row>
    <row r="254" spans="1:34" ht="12.75">
      <c r="A254" s="125">
        <v>193</v>
      </c>
      <c r="B254" s="125">
        <f>TA!F201+TA!G201+TA!I201+TA!J201</f>
        <v>111</v>
      </c>
      <c r="C254" s="125">
        <f>TA!K201+TA!L201+TA!M201+TA!O201+TA!AI201+TA!AL201</f>
        <v>111</v>
      </c>
      <c r="D254" s="67">
        <f t="shared" si="20"/>
      </c>
      <c r="E254" s="125">
        <f>TA!I201+TA!J201</f>
        <v>79</v>
      </c>
      <c r="F254" s="125">
        <f>TA!K201+TA!L201+TA!M201+TA!N201+TA!O201</f>
        <v>79</v>
      </c>
      <c r="G254" s="67">
        <f t="shared" si="21"/>
      </c>
      <c r="H254" s="125">
        <f>TA!S201+TA!T201</f>
        <v>70</v>
      </c>
      <c r="I254" s="125">
        <f>TA!U201+TA!V201+TA!X201+TA!Y201</f>
        <v>70</v>
      </c>
      <c r="J254" s="67">
        <f t="shared" si="22"/>
      </c>
      <c r="K254" s="125"/>
      <c r="L254" s="125"/>
      <c r="M254" s="67"/>
      <c r="N254" s="70">
        <v>0</v>
      </c>
      <c r="O254" s="70">
        <f>TA!Q201</f>
        <v>0</v>
      </c>
      <c r="P254" s="127">
        <f t="shared" si="25"/>
      </c>
      <c r="Q254" s="125">
        <f>TA!AI201</f>
        <v>82</v>
      </c>
      <c r="R254" s="125">
        <f>TA!Q201+TA!S201+TA!T201+TA!AB201+TA!AH201</f>
        <v>78</v>
      </c>
      <c r="S254" s="67" t="str">
        <f t="shared" si="23"/>
        <v>ЛОЖЬ</v>
      </c>
      <c r="T254" s="70">
        <f>TA!W201</f>
        <v>0</v>
      </c>
      <c r="U254" s="70">
        <f>TA!X201+TA!Y201</f>
        <v>0</v>
      </c>
      <c r="V254" s="67">
        <f t="shared" si="24"/>
      </c>
      <c r="W254" s="70"/>
      <c r="X254" s="70"/>
      <c r="Y254" s="70"/>
      <c r="Z254" s="70"/>
      <c r="AA254" s="70"/>
      <c r="AB254" s="70"/>
      <c r="AC254" s="70"/>
      <c r="AD254" s="70"/>
      <c r="AE254" s="70"/>
      <c r="AF254" s="70"/>
      <c r="AG254" s="70"/>
      <c r="AH254" s="70"/>
    </row>
    <row r="255" spans="1:34" ht="12.75">
      <c r="A255" s="125">
        <v>194</v>
      </c>
      <c r="B255" s="125">
        <f>TA!F202+TA!G202+TA!I202+TA!J202</f>
        <v>0</v>
      </c>
      <c r="C255" s="125">
        <f>TA!K202+TA!L202+TA!M202+TA!O202+TA!AI202+TA!AL202</f>
        <v>0</v>
      </c>
      <c r="D255" s="67">
        <f aca="true" t="shared" si="26" ref="D255:D318">IF(B255=C255,"","ЛОЖЬ")</f>
      </c>
      <c r="E255" s="125">
        <f>TA!I202+TA!J202</f>
        <v>0</v>
      </c>
      <c r="F255" s="125">
        <f>TA!K202+TA!L202+TA!M202+TA!N202+TA!O202</f>
        <v>0</v>
      </c>
      <c r="G255" s="67">
        <f aca="true" t="shared" si="27" ref="G255:G318">IF(E255=F255,"","ЛОЖЬ")</f>
      </c>
      <c r="H255" s="125">
        <f>TA!S202+TA!T202</f>
        <v>0</v>
      </c>
      <c r="I255" s="125">
        <f>TA!U202+TA!V202+TA!X202+TA!Y202</f>
        <v>0</v>
      </c>
      <c r="J255" s="67">
        <f aca="true" t="shared" si="28" ref="J255:J318">IF(H255=I255,"","ЛОЖЬ")</f>
      </c>
      <c r="K255" s="125"/>
      <c r="L255" s="125"/>
      <c r="M255" s="67"/>
      <c r="N255" s="70">
        <v>0</v>
      </c>
      <c r="O255" s="70">
        <f>TA!Q202</f>
        <v>0</v>
      </c>
      <c r="P255" s="127">
        <f t="shared" si="25"/>
      </c>
      <c r="Q255" s="125">
        <f>TA!AI202</f>
        <v>0</v>
      </c>
      <c r="R255" s="125">
        <f>TA!Q202+TA!S202+TA!T202+TA!AB202+TA!AH202</f>
        <v>0</v>
      </c>
      <c r="S255" s="67">
        <f aca="true" t="shared" si="29" ref="S255:S318">IF(Q255=R255,"","ЛОЖЬ")</f>
      </c>
      <c r="T255" s="70">
        <f>TA!W202</f>
        <v>0</v>
      </c>
      <c r="U255" s="70">
        <f>TA!X202+TA!Y202</f>
        <v>0</v>
      </c>
      <c r="V255" s="67">
        <f aca="true" t="shared" si="30" ref="V255:V318">IF(T255=U255,"","ЛОЖЬ")</f>
      </c>
      <c r="W255" s="70"/>
      <c r="X255" s="70"/>
      <c r="Y255" s="70"/>
      <c r="Z255" s="70"/>
      <c r="AA255" s="70"/>
      <c r="AB255" s="70"/>
      <c r="AC255" s="70"/>
      <c r="AD255" s="70"/>
      <c r="AE255" s="70"/>
      <c r="AF255" s="70"/>
      <c r="AG255" s="70"/>
      <c r="AH255" s="70"/>
    </row>
    <row r="256" spans="1:34" ht="12.75">
      <c r="A256" s="125">
        <v>195</v>
      </c>
      <c r="B256" s="125">
        <f>TA!F203+TA!G203+TA!I203+TA!J203</f>
        <v>0</v>
      </c>
      <c r="C256" s="125">
        <f>TA!K203+TA!L203+TA!M203+TA!O203+TA!AI203+TA!AL203</f>
        <v>0</v>
      </c>
      <c r="D256" s="67">
        <f t="shared" si="26"/>
      </c>
      <c r="E256" s="125">
        <f>TA!I203+TA!J203</f>
        <v>0</v>
      </c>
      <c r="F256" s="125">
        <f>TA!K203+TA!L203+TA!M203+TA!N203+TA!O203</f>
        <v>0</v>
      </c>
      <c r="G256" s="67">
        <f t="shared" si="27"/>
      </c>
      <c r="H256" s="125">
        <f>TA!S203+TA!T203</f>
        <v>0</v>
      </c>
      <c r="I256" s="125">
        <f>TA!U203+TA!V203+TA!X203+TA!Y203</f>
        <v>0</v>
      </c>
      <c r="J256" s="67">
        <f t="shared" si="28"/>
      </c>
      <c r="K256" s="125"/>
      <c r="L256" s="125"/>
      <c r="M256" s="67"/>
      <c r="N256" s="70">
        <v>0</v>
      </c>
      <c r="O256" s="70">
        <f>TA!Q203</f>
        <v>0</v>
      </c>
      <c r="P256" s="127">
        <f t="shared" si="25"/>
      </c>
      <c r="Q256" s="125">
        <f>TA!AI203</f>
        <v>0</v>
      </c>
      <c r="R256" s="125">
        <f>TA!Q203+TA!S203+TA!T203+TA!AB203+TA!AH203</f>
        <v>0</v>
      </c>
      <c r="S256" s="67">
        <f t="shared" si="29"/>
      </c>
      <c r="T256" s="70">
        <f>TA!W203</f>
        <v>0</v>
      </c>
      <c r="U256" s="70">
        <f>TA!X203+TA!Y203</f>
        <v>0</v>
      </c>
      <c r="V256" s="67">
        <f t="shared" si="30"/>
      </c>
      <c r="W256" s="70"/>
      <c r="X256" s="70"/>
      <c r="Y256" s="70"/>
      <c r="Z256" s="70"/>
      <c r="AA256" s="70"/>
      <c r="AB256" s="70"/>
      <c r="AC256" s="70"/>
      <c r="AD256" s="70"/>
      <c r="AE256" s="70"/>
      <c r="AF256" s="70"/>
      <c r="AG256" s="70"/>
      <c r="AH256" s="70"/>
    </row>
    <row r="257" spans="1:34" ht="12.75">
      <c r="A257" s="125">
        <v>196</v>
      </c>
      <c r="B257" s="125">
        <f>TA!F204+TA!G204+TA!I204+TA!J204</f>
        <v>24</v>
      </c>
      <c r="C257" s="125">
        <f>TA!K204+TA!L204+TA!M204+TA!O204+TA!AI204+TA!AL204</f>
        <v>24</v>
      </c>
      <c r="D257" s="67">
        <f t="shared" si="26"/>
      </c>
      <c r="E257" s="125">
        <f>TA!I204+TA!J204</f>
        <v>22</v>
      </c>
      <c r="F257" s="125">
        <f>TA!K204+TA!L204+TA!M204+TA!N204+TA!O204</f>
        <v>22</v>
      </c>
      <c r="G257" s="67">
        <f t="shared" si="27"/>
      </c>
      <c r="H257" s="125">
        <f>TA!S204+TA!T204</f>
        <v>21</v>
      </c>
      <c r="I257" s="125">
        <f>TA!U204+TA!V204+TA!X204+TA!Y204</f>
        <v>21</v>
      </c>
      <c r="J257" s="67">
        <f t="shared" si="28"/>
      </c>
      <c r="K257" s="125"/>
      <c r="L257" s="125"/>
      <c r="M257" s="67"/>
      <c r="N257" s="70">
        <v>0</v>
      </c>
      <c r="O257" s="70">
        <f>TA!Q204</f>
        <v>0</v>
      </c>
      <c r="P257" s="127">
        <f t="shared" si="25"/>
      </c>
      <c r="Q257" s="125">
        <f>TA!AI204</f>
        <v>23</v>
      </c>
      <c r="R257" s="125">
        <f>TA!Q204+TA!S204+TA!T204+TA!AB204+TA!AH204</f>
        <v>23</v>
      </c>
      <c r="S257" s="67">
        <f t="shared" si="29"/>
      </c>
      <c r="T257" s="70">
        <f>TA!W204</f>
        <v>0</v>
      </c>
      <c r="U257" s="70">
        <f>TA!X204+TA!Y204</f>
        <v>0</v>
      </c>
      <c r="V257" s="67">
        <f t="shared" si="30"/>
      </c>
      <c r="W257" s="70"/>
      <c r="X257" s="70"/>
      <c r="Y257" s="70"/>
      <c r="Z257" s="70"/>
      <c r="AA257" s="70"/>
      <c r="AB257" s="70"/>
      <c r="AC257" s="70"/>
      <c r="AD257" s="70"/>
      <c r="AE257" s="70"/>
      <c r="AF257" s="70"/>
      <c r="AG257" s="70"/>
      <c r="AH257" s="70"/>
    </row>
    <row r="258" spans="1:34" ht="12.75">
      <c r="A258" s="125">
        <v>197</v>
      </c>
      <c r="B258" s="125">
        <f>TA!F205+TA!G205+TA!I205+TA!J205</f>
        <v>0</v>
      </c>
      <c r="C258" s="125">
        <f>TA!K205+TA!L205+TA!M205+TA!O205+TA!AI205+TA!AL205</f>
        <v>0</v>
      </c>
      <c r="D258" s="67">
        <f t="shared" si="26"/>
      </c>
      <c r="E258" s="125">
        <f>TA!I205+TA!J205</f>
        <v>0</v>
      </c>
      <c r="F258" s="125">
        <f>TA!K205+TA!L205+TA!M205+TA!N205+TA!O205</f>
        <v>0</v>
      </c>
      <c r="G258" s="67">
        <f t="shared" si="27"/>
      </c>
      <c r="H258" s="125">
        <f>TA!S205+TA!T205</f>
        <v>0</v>
      </c>
      <c r="I258" s="125">
        <f>TA!U205+TA!V205+TA!X205+TA!Y205</f>
        <v>0</v>
      </c>
      <c r="J258" s="67">
        <f t="shared" si="28"/>
      </c>
      <c r="K258" s="125"/>
      <c r="L258" s="125"/>
      <c r="M258" s="67"/>
      <c r="N258" s="70">
        <v>0</v>
      </c>
      <c r="O258" s="70">
        <f>TA!Q205</f>
        <v>0</v>
      </c>
      <c r="P258" s="127">
        <f t="shared" si="25"/>
      </c>
      <c r="Q258" s="125">
        <f>TA!AI205</f>
        <v>0</v>
      </c>
      <c r="R258" s="125">
        <f>TA!Q205+TA!S205+TA!T205+TA!AB205+TA!AH205</f>
        <v>0</v>
      </c>
      <c r="S258" s="67">
        <f t="shared" si="29"/>
      </c>
      <c r="T258" s="70">
        <f>TA!W205</f>
        <v>0</v>
      </c>
      <c r="U258" s="70">
        <f>TA!X205+TA!Y205</f>
        <v>0</v>
      </c>
      <c r="V258" s="67">
        <f t="shared" si="30"/>
      </c>
      <c r="W258" s="70"/>
      <c r="X258" s="70"/>
      <c r="Y258" s="70"/>
      <c r="Z258" s="70"/>
      <c r="AA258" s="70"/>
      <c r="AB258" s="70"/>
      <c r="AC258" s="70"/>
      <c r="AD258" s="70"/>
      <c r="AE258" s="70"/>
      <c r="AF258" s="70"/>
      <c r="AG258" s="70"/>
      <c r="AH258" s="70"/>
    </row>
    <row r="259" spans="1:34" ht="12.75">
      <c r="A259" s="125">
        <v>198</v>
      </c>
      <c r="B259" s="125">
        <f>TA!F206+TA!G206+TA!I206+TA!J206</f>
        <v>93</v>
      </c>
      <c r="C259" s="125">
        <f>TA!K206+TA!L206+TA!M206+TA!O206+TA!AI206+TA!AL206</f>
        <v>93</v>
      </c>
      <c r="D259" s="67">
        <f t="shared" si="26"/>
      </c>
      <c r="E259" s="125">
        <f>TA!I206+TA!J206</f>
        <v>91</v>
      </c>
      <c r="F259" s="125">
        <f>TA!K206+TA!L206+TA!M206+TA!N206+TA!O206</f>
        <v>91</v>
      </c>
      <c r="G259" s="67">
        <f t="shared" si="27"/>
      </c>
      <c r="H259" s="125">
        <f>TA!S206+TA!T206</f>
        <v>75</v>
      </c>
      <c r="I259" s="125">
        <f>TA!U206+TA!V206+TA!X206+TA!Y206</f>
        <v>75</v>
      </c>
      <c r="J259" s="67">
        <f t="shared" si="28"/>
      </c>
      <c r="K259" s="125"/>
      <c r="L259" s="125"/>
      <c r="M259" s="67"/>
      <c r="N259" s="70">
        <v>0</v>
      </c>
      <c r="O259" s="70">
        <f>TA!Q206</f>
        <v>0</v>
      </c>
      <c r="P259" s="127">
        <f t="shared" si="25"/>
      </c>
      <c r="Q259" s="125">
        <f>TA!AI206</f>
        <v>83</v>
      </c>
      <c r="R259" s="125">
        <f>TA!Q206+TA!S206+TA!T206+TA!AB206+TA!AH206</f>
        <v>81</v>
      </c>
      <c r="S259" s="67" t="str">
        <f t="shared" si="29"/>
        <v>ЛОЖЬ</v>
      </c>
      <c r="T259" s="70">
        <f>TA!W206</f>
        <v>0</v>
      </c>
      <c r="U259" s="70">
        <f>TA!X206+TA!Y206</f>
        <v>0</v>
      </c>
      <c r="V259" s="67">
        <f t="shared" si="30"/>
      </c>
      <c r="W259" s="70"/>
      <c r="X259" s="70"/>
      <c r="Y259" s="70"/>
      <c r="Z259" s="70"/>
      <c r="AA259" s="70"/>
      <c r="AB259" s="70"/>
      <c r="AC259" s="70"/>
      <c r="AD259" s="70"/>
      <c r="AE259" s="70"/>
      <c r="AF259" s="70"/>
      <c r="AG259" s="70"/>
      <c r="AH259" s="70"/>
    </row>
    <row r="260" spans="1:34" ht="12.75">
      <c r="A260" s="125">
        <v>199</v>
      </c>
      <c r="B260" s="125">
        <f>TA!F207+TA!G207+TA!I207+TA!J207</f>
        <v>13</v>
      </c>
      <c r="C260" s="125">
        <f>TA!K207+TA!L207+TA!M207+TA!O207+TA!AI207+TA!AL207</f>
        <v>13</v>
      </c>
      <c r="D260" s="67">
        <f t="shared" si="26"/>
      </c>
      <c r="E260" s="125">
        <f>TA!I207+TA!J207</f>
        <v>13</v>
      </c>
      <c r="F260" s="125">
        <f>TA!K207+TA!L207+TA!M207+TA!N207+TA!O207</f>
        <v>13</v>
      </c>
      <c r="G260" s="67">
        <f t="shared" si="27"/>
      </c>
      <c r="H260" s="125">
        <f>TA!S207+TA!T207</f>
        <v>12</v>
      </c>
      <c r="I260" s="125">
        <f>TA!U207+TA!V207+TA!X207+TA!Y207</f>
        <v>12</v>
      </c>
      <c r="J260" s="67">
        <f t="shared" si="28"/>
      </c>
      <c r="K260" s="125"/>
      <c r="L260" s="125"/>
      <c r="M260" s="67"/>
      <c r="N260" s="70">
        <v>0</v>
      </c>
      <c r="O260" s="70">
        <f>TA!Q207</f>
        <v>0</v>
      </c>
      <c r="P260" s="127">
        <f t="shared" si="25"/>
      </c>
      <c r="Q260" s="125">
        <f>TA!AI207</f>
        <v>13</v>
      </c>
      <c r="R260" s="125">
        <f>TA!Q207+TA!S207+TA!T207+TA!AB207+TA!AH207</f>
        <v>12</v>
      </c>
      <c r="S260" s="67" t="str">
        <f t="shared" si="29"/>
        <v>ЛОЖЬ</v>
      </c>
      <c r="T260" s="70">
        <f>TA!W207</f>
        <v>0</v>
      </c>
      <c r="U260" s="70">
        <f>TA!X207+TA!Y207</f>
        <v>0</v>
      </c>
      <c r="V260" s="67">
        <f t="shared" si="30"/>
      </c>
      <c r="W260" s="70"/>
      <c r="X260" s="70"/>
      <c r="Y260" s="70"/>
      <c r="Z260" s="70"/>
      <c r="AA260" s="70"/>
      <c r="AB260" s="70"/>
      <c r="AC260" s="70"/>
      <c r="AD260" s="70"/>
      <c r="AE260" s="70"/>
      <c r="AF260" s="70"/>
      <c r="AG260" s="70"/>
      <c r="AH260" s="70"/>
    </row>
    <row r="261" spans="1:34" ht="12.75">
      <c r="A261" s="125">
        <v>200</v>
      </c>
      <c r="B261" s="125">
        <f>TA!F208+TA!G208+TA!I208+TA!J208</f>
        <v>0</v>
      </c>
      <c r="C261" s="125">
        <f>TA!K208+TA!L208+TA!M208+TA!O208+TA!AI208+TA!AL208</f>
        <v>0</v>
      </c>
      <c r="D261" s="67">
        <f t="shared" si="26"/>
      </c>
      <c r="E261" s="125">
        <f>TA!I208+TA!J208</f>
        <v>0</v>
      </c>
      <c r="F261" s="125">
        <f>TA!K208+TA!L208+TA!M208+TA!N208+TA!O208</f>
        <v>0</v>
      </c>
      <c r="G261" s="67">
        <f t="shared" si="27"/>
      </c>
      <c r="H261" s="125">
        <f>TA!S208+TA!T208</f>
        <v>0</v>
      </c>
      <c r="I261" s="125">
        <f>TA!U208+TA!V208+TA!X208+TA!Y208</f>
        <v>0</v>
      </c>
      <c r="J261" s="67">
        <f t="shared" si="28"/>
      </c>
      <c r="K261" s="125"/>
      <c r="L261" s="125"/>
      <c r="M261" s="67"/>
      <c r="N261" s="70">
        <v>0</v>
      </c>
      <c r="O261" s="70">
        <f>TA!Q208</f>
        <v>0</v>
      </c>
      <c r="P261" s="127">
        <f t="shared" si="25"/>
      </c>
      <c r="Q261" s="125">
        <f>TA!AI208</f>
        <v>0</v>
      </c>
      <c r="R261" s="125">
        <f>TA!Q208+TA!S208+TA!T208+TA!AB208+TA!AH208</f>
        <v>0</v>
      </c>
      <c r="S261" s="67">
        <f t="shared" si="29"/>
      </c>
      <c r="T261" s="70">
        <f>TA!W208</f>
        <v>0</v>
      </c>
      <c r="U261" s="70">
        <f>TA!X208+TA!Y208</f>
        <v>0</v>
      </c>
      <c r="V261" s="67">
        <f t="shared" si="30"/>
      </c>
      <c r="W261" s="70"/>
      <c r="X261" s="70"/>
      <c r="Y261" s="70"/>
      <c r="Z261" s="70"/>
      <c r="AA261" s="70"/>
      <c r="AB261" s="70"/>
      <c r="AC261" s="70"/>
      <c r="AD261" s="70"/>
      <c r="AE261" s="70"/>
      <c r="AF261" s="70"/>
      <c r="AG261" s="70"/>
      <c r="AH261" s="70"/>
    </row>
    <row r="262" spans="1:34" ht="12.75">
      <c r="A262" s="125">
        <v>201</v>
      </c>
      <c r="B262" s="125">
        <f>TA!F209+TA!G209+TA!I209+TA!J209</f>
        <v>0</v>
      </c>
      <c r="C262" s="125">
        <f>TA!K209+TA!L209+TA!M209+TA!O209+TA!AI209+TA!AL209</f>
        <v>0</v>
      </c>
      <c r="D262" s="67">
        <f t="shared" si="26"/>
      </c>
      <c r="E262" s="125">
        <f>TA!I209+TA!J209</f>
        <v>0</v>
      </c>
      <c r="F262" s="125">
        <f>TA!K209+TA!L209+TA!M209+TA!N209+TA!O209</f>
        <v>0</v>
      </c>
      <c r="G262" s="67">
        <f t="shared" si="27"/>
      </c>
      <c r="H262" s="125">
        <f>TA!S209+TA!T209</f>
        <v>0</v>
      </c>
      <c r="I262" s="125">
        <f>TA!U209+TA!V209+TA!X209+TA!Y209</f>
        <v>0</v>
      </c>
      <c r="J262" s="67">
        <f t="shared" si="28"/>
      </c>
      <c r="K262" s="125"/>
      <c r="L262" s="125"/>
      <c r="M262" s="67"/>
      <c r="N262" s="70">
        <v>0</v>
      </c>
      <c r="O262" s="70">
        <f>TA!Q209</f>
        <v>0</v>
      </c>
      <c r="P262" s="127">
        <f t="shared" si="25"/>
      </c>
      <c r="Q262" s="125">
        <f>TA!AI209</f>
        <v>0</v>
      </c>
      <c r="R262" s="125">
        <f>TA!Q209+TA!S209+TA!T209+TA!AB209+TA!AH209</f>
        <v>0</v>
      </c>
      <c r="S262" s="67">
        <f t="shared" si="29"/>
      </c>
      <c r="T262" s="70">
        <f>TA!W209</f>
        <v>0</v>
      </c>
      <c r="U262" s="70">
        <f>TA!X209+TA!Y209</f>
        <v>0</v>
      </c>
      <c r="V262" s="67">
        <f t="shared" si="30"/>
      </c>
      <c r="W262" s="70"/>
      <c r="X262" s="70"/>
      <c r="Y262" s="70"/>
      <c r="Z262" s="70"/>
      <c r="AA262" s="70"/>
      <c r="AB262" s="70"/>
      <c r="AC262" s="70"/>
      <c r="AD262" s="70"/>
      <c r="AE262" s="70"/>
      <c r="AF262" s="70"/>
      <c r="AG262" s="70"/>
      <c r="AH262" s="70"/>
    </row>
    <row r="263" spans="1:34" ht="12.75">
      <c r="A263" s="125">
        <v>202</v>
      </c>
      <c r="B263" s="125">
        <f>TA!F210+TA!G210+TA!I210+TA!J210</f>
        <v>11</v>
      </c>
      <c r="C263" s="125">
        <f>TA!K210+TA!L210+TA!M210+TA!O210+TA!AI210+TA!AL210</f>
        <v>11</v>
      </c>
      <c r="D263" s="67">
        <f t="shared" si="26"/>
      </c>
      <c r="E263" s="125">
        <f>TA!I210+TA!J210</f>
        <v>8</v>
      </c>
      <c r="F263" s="125">
        <f>TA!K210+TA!L210+TA!M210+TA!N210+TA!O210</f>
        <v>8</v>
      </c>
      <c r="G263" s="67">
        <f t="shared" si="27"/>
      </c>
      <c r="H263" s="125">
        <f>TA!S210+TA!T210</f>
        <v>3</v>
      </c>
      <c r="I263" s="125">
        <f>TA!U210+TA!V210+TA!X210+TA!Y210</f>
        <v>3</v>
      </c>
      <c r="J263" s="67">
        <f t="shared" si="28"/>
      </c>
      <c r="K263" s="125"/>
      <c r="L263" s="125"/>
      <c r="M263" s="67"/>
      <c r="N263" s="70">
        <v>0</v>
      </c>
      <c r="O263" s="70">
        <f>TA!Q210</f>
        <v>0</v>
      </c>
      <c r="P263" s="127">
        <f t="shared" si="25"/>
      </c>
      <c r="Q263" s="125">
        <f>TA!AI210</f>
        <v>6</v>
      </c>
      <c r="R263" s="125">
        <f>TA!Q210+TA!S210+TA!T210+TA!AB210+TA!AH210</f>
        <v>4</v>
      </c>
      <c r="S263" s="67" t="str">
        <f t="shared" si="29"/>
        <v>ЛОЖЬ</v>
      </c>
      <c r="T263" s="70">
        <f>TA!W210</f>
        <v>0</v>
      </c>
      <c r="U263" s="70">
        <f>TA!X210+TA!Y210</f>
        <v>0</v>
      </c>
      <c r="V263" s="67">
        <f t="shared" si="30"/>
      </c>
      <c r="W263" s="70"/>
      <c r="X263" s="70"/>
      <c r="Y263" s="70"/>
      <c r="Z263" s="70"/>
      <c r="AA263" s="70"/>
      <c r="AB263" s="70"/>
      <c r="AC263" s="70"/>
      <c r="AD263" s="70"/>
      <c r="AE263" s="70"/>
      <c r="AF263" s="70"/>
      <c r="AG263" s="70"/>
      <c r="AH263" s="70"/>
    </row>
    <row r="264" spans="1:34" ht="12.75">
      <c r="A264" s="125">
        <v>203</v>
      </c>
      <c r="B264" s="125">
        <f>TA!F211+TA!G211+TA!I211+TA!J211</f>
        <v>45</v>
      </c>
      <c r="C264" s="125">
        <f>TA!K211+TA!L211+TA!M211+TA!O211+TA!AI211+TA!AL211</f>
        <v>45</v>
      </c>
      <c r="D264" s="67">
        <f t="shared" si="26"/>
      </c>
      <c r="E264" s="125">
        <f>TA!I211+TA!J211</f>
        <v>38</v>
      </c>
      <c r="F264" s="125">
        <f>TA!K211+TA!L211+TA!M211+TA!N211+TA!O211</f>
        <v>38</v>
      </c>
      <c r="G264" s="67">
        <f t="shared" si="27"/>
      </c>
      <c r="H264" s="125">
        <f>TA!S211+TA!T211</f>
        <v>29</v>
      </c>
      <c r="I264" s="125">
        <f>TA!U211+TA!V211+TA!X211+TA!Y211</f>
        <v>29</v>
      </c>
      <c r="J264" s="67">
        <f t="shared" si="28"/>
      </c>
      <c r="K264" s="125"/>
      <c r="L264" s="125"/>
      <c r="M264" s="67"/>
      <c r="N264" s="70">
        <v>0</v>
      </c>
      <c r="O264" s="70">
        <f>TA!Q211</f>
        <v>0</v>
      </c>
      <c r="P264" s="127">
        <f t="shared" si="25"/>
      </c>
      <c r="Q264" s="125">
        <f>TA!AI211</f>
        <v>29</v>
      </c>
      <c r="R264" s="125">
        <f>TA!Q211+TA!S211+TA!T211+TA!AB211+TA!AH211</f>
        <v>29</v>
      </c>
      <c r="S264" s="67">
        <f t="shared" si="29"/>
      </c>
      <c r="T264" s="70">
        <f>TA!W211</f>
        <v>0</v>
      </c>
      <c r="U264" s="70">
        <f>TA!X211+TA!Y211</f>
        <v>0</v>
      </c>
      <c r="V264" s="67">
        <f t="shared" si="30"/>
      </c>
      <c r="W264" s="70"/>
      <c r="X264" s="70"/>
      <c r="Y264" s="70"/>
      <c r="Z264" s="70"/>
      <c r="AA264" s="70"/>
      <c r="AB264" s="70"/>
      <c r="AC264" s="70"/>
      <c r="AD264" s="70"/>
      <c r="AE264" s="70"/>
      <c r="AF264" s="70"/>
      <c r="AG264" s="70"/>
      <c r="AH264" s="70"/>
    </row>
    <row r="265" spans="1:34" ht="12.75">
      <c r="A265" s="125">
        <v>204</v>
      </c>
      <c r="B265" s="125">
        <f>TA!F212+TA!G212+TA!I212+TA!J212</f>
        <v>37</v>
      </c>
      <c r="C265" s="125">
        <f>TA!K212+TA!L212+TA!M212+TA!O212+TA!AI212+TA!AL212</f>
        <v>37</v>
      </c>
      <c r="D265" s="67">
        <f t="shared" si="26"/>
      </c>
      <c r="E265" s="125">
        <f>TA!I212+TA!J212</f>
        <v>30</v>
      </c>
      <c r="F265" s="125">
        <f>TA!K212+TA!L212+TA!M212+TA!N212+TA!O212</f>
        <v>30</v>
      </c>
      <c r="G265" s="67">
        <f t="shared" si="27"/>
      </c>
      <c r="H265" s="125">
        <f>TA!S212+TA!T212</f>
        <v>23</v>
      </c>
      <c r="I265" s="125">
        <f>TA!U212+TA!V212+TA!X212+TA!Y212</f>
        <v>23</v>
      </c>
      <c r="J265" s="67">
        <f t="shared" si="28"/>
      </c>
      <c r="K265" s="125"/>
      <c r="L265" s="125"/>
      <c r="M265" s="67"/>
      <c r="N265" s="70">
        <v>0</v>
      </c>
      <c r="O265" s="70">
        <f>TA!Q212</f>
        <v>0</v>
      </c>
      <c r="P265" s="127">
        <f t="shared" si="25"/>
      </c>
      <c r="Q265" s="125">
        <f>TA!AI212</f>
        <v>23</v>
      </c>
      <c r="R265" s="125">
        <f>TA!Q212+TA!S212+TA!T212+TA!AB212+TA!AH212</f>
        <v>23</v>
      </c>
      <c r="S265" s="67">
        <f t="shared" si="29"/>
      </c>
      <c r="T265" s="70">
        <f>TA!W212</f>
        <v>0</v>
      </c>
      <c r="U265" s="70">
        <f>TA!X212+TA!Y212</f>
        <v>0</v>
      </c>
      <c r="V265" s="67">
        <f t="shared" si="30"/>
      </c>
      <c r="W265" s="70"/>
      <c r="X265" s="70"/>
      <c r="Y265" s="70"/>
      <c r="Z265" s="70"/>
      <c r="AA265" s="70"/>
      <c r="AB265" s="70"/>
      <c r="AC265" s="70"/>
      <c r="AD265" s="70"/>
      <c r="AE265" s="70"/>
      <c r="AF265" s="70"/>
      <c r="AG265" s="70"/>
      <c r="AH265" s="70"/>
    </row>
    <row r="266" spans="1:34" ht="12.75">
      <c r="A266" s="125">
        <v>205</v>
      </c>
      <c r="B266" s="125">
        <f>TA!F213+TA!G213+TA!I213+TA!J213</f>
        <v>8</v>
      </c>
      <c r="C266" s="125">
        <f>TA!K213+TA!L213+TA!M213+TA!O213+TA!AI213+TA!AL213</f>
        <v>8</v>
      </c>
      <c r="D266" s="67">
        <f t="shared" si="26"/>
      </c>
      <c r="E266" s="125">
        <f>TA!I213+TA!J213</f>
        <v>8</v>
      </c>
      <c r="F266" s="125">
        <f>TA!K213+TA!L213+TA!M213+TA!N213+TA!O213</f>
        <v>8</v>
      </c>
      <c r="G266" s="67">
        <f t="shared" si="27"/>
      </c>
      <c r="H266" s="125">
        <f>TA!S213+TA!T213</f>
        <v>6</v>
      </c>
      <c r="I266" s="125">
        <f>TA!U213+TA!V213+TA!X213+TA!Y213</f>
        <v>6</v>
      </c>
      <c r="J266" s="67">
        <f t="shared" si="28"/>
      </c>
      <c r="K266" s="125"/>
      <c r="L266" s="125"/>
      <c r="M266" s="67"/>
      <c r="N266" s="70">
        <v>0</v>
      </c>
      <c r="O266" s="70">
        <f>TA!Q213</f>
        <v>0</v>
      </c>
      <c r="P266" s="127">
        <f t="shared" si="25"/>
      </c>
      <c r="Q266" s="125">
        <f>TA!AI213</f>
        <v>6</v>
      </c>
      <c r="R266" s="125">
        <f>TA!Q213+TA!S213+TA!T213+TA!AB213+TA!AH213</f>
        <v>6</v>
      </c>
      <c r="S266" s="67">
        <f t="shared" si="29"/>
      </c>
      <c r="T266" s="70">
        <f>TA!W213</f>
        <v>0</v>
      </c>
      <c r="U266" s="70">
        <f>TA!X213+TA!Y213</f>
        <v>0</v>
      </c>
      <c r="V266" s="67">
        <f t="shared" si="30"/>
      </c>
      <c r="W266" s="70"/>
      <c r="X266" s="70"/>
      <c r="Y266" s="70"/>
      <c r="Z266" s="70"/>
      <c r="AA266" s="70"/>
      <c r="AB266" s="70"/>
      <c r="AC266" s="70"/>
      <c r="AD266" s="70"/>
      <c r="AE266" s="70"/>
      <c r="AF266" s="70"/>
      <c r="AG266" s="70"/>
      <c r="AH266" s="70"/>
    </row>
    <row r="267" spans="1:34" ht="12.75">
      <c r="A267" s="125">
        <v>206</v>
      </c>
      <c r="B267" s="125">
        <f>TA!F214+TA!G214+TA!I214+TA!J214</f>
        <v>0</v>
      </c>
      <c r="C267" s="125">
        <f>TA!K214+TA!L214+TA!M214+TA!O214+TA!AI214+TA!AL214</f>
        <v>0</v>
      </c>
      <c r="D267" s="67">
        <f t="shared" si="26"/>
      </c>
      <c r="E267" s="125">
        <f>TA!I214+TA!J214</f>
        <v>0</v>
      </c>
      <c r="F267" s="125">
        <f>TA!K214+TA!L214+TA!M214+TA!N214+TA!O214</f>
        <v>0</v>
      </c>
      <c r="G267" s="67">
        <f t="shared" si="27"/>
      </c>
      <c r="H267" s="125">
        <f>TA!S214+TA!T214</f>
        <v>0</v>
      </c>
      <c r="I267" s="125">
        <f>TA!U214+TA!V214+TA!X214+TA!Y214</f>
        <v>0</v>
      </c>
      <c r="J267" s="67">
        <f t="shared" si="28"/>
      </c>
      <c r="K267" s="125"/>
      <c r="L267" s="125"/>
      <c r="M267" s="67"/>
      <c r="N267" s="70">
        <v>0</v>
      </c>
      <c r="O267" s="70">
        <f>TA!Q214</f>
        <v>0</v>
      </c>
      <c r="P267" s="127">
        <f t="shared" si="25"/>
      </c>
      <c r="Q267" s="125">
        <f>TA!AI214</f>
        <v>0</v>
      </c>
      <c r="R267" s="125">
        <f>TA!Q214+TA!S214+TA!T214+TA!AB214+TA!AH214</f>
        <v>0</v>
      </c>
      <c r="S267" s="67">
        <f t="shared" si="29"/>
      </c>
      <c r="T267" s="70">
        <f>TA!W214</f>
        <v>0</v>
      </c>
      <c r="U267" s="70">
        <f>TA!X214+TA!Y214</f>
        <v>0</v>
      </c>
      <c r="V267" s="67">
        <f t="shared" si="30"/>
      </c>
      <c r="W267" s="70"/>
      <c r="X267" s="70"/>
      <c r="Y267" s="70"/>
      <c r="Z267" s="70"/>
      <c r="AA267" s="70"/>
      <c r="AB267" s="70"/>
      <c r="AC267" s="70"/>
      <c r="AD267" s="70"/>
      <c r="AE267" s="70"/>
      <c r="AF267" s="70"/>
      <c r="AG267" s="70"/>
      <c r="AH267" s="70"/>
    </row>
    <row r="268" spans="1:34" ht="12.75">
      <c r="A268" s="125">
        <v>207</v>
      </c>
      <c r="B268" s="125">
        <f>TA!F215+TA!G215+TA!I215+TA!J215</f>
        <v>42</v>
      </c>
      <c r="C268" s="125">
        <f>TA!K215+TA!L215+TA!M215+TA!O215+TA!AI215+TA!AL215</f>
        <v>42</v>
      </c>
      <c r="D268" s="67">
        <f t="shared" si="26"/>
      </c>
      <c r="E268" s="125">
        <f>TA!I215+TA!J215</f>
        <v>32</v>
      </c>
      <c r="F268" s="125">
        <f>TA!K215+TA!L215+TA!M215+TA!N215+TA!O215</f>
        <v>32</v>
      </c>
      <c r="G268" s="67">
        <f t="shared" si="27"/>
      </c>
      <c r="H268" s="125">
        <f>TA!S215+TA!T215</f>
        <v>23</v>
      </c>
      <c r="I268" s="125">
        <f>TA!U215+TA!V215+TA!X215+TA!Y215</f>
        <v>23</v>
      </c>
      <c r="J268" s="67">
        <f t="shared" si="28"/>
      </c>
      <c r="K268" s="125"/>
      <c r="L268" s="125"/>
      <c r="M268" s="67"/>
      <c r="N268" s="70">
        <v>0</v>
      </c>
      <c r="O268" s="70">
        <f>TA!Q215</f>
        <v>0</v>
      </c>
      <c r="P268" s="127">
        <f t="shared" si="25"/>
      </c>
      <c r="Q268" s="125">
        <f>TA!AI215</f>
        <v>35</v>
      </c>
      <c r="R268" s="125">
        <f>TA!Q215+TA!S215+TA!T215+TA!AB215+TA!AH215</f>
        <v>30</v>
      </c>
      <c r="S268" s="67" t="str">
        <f t="shared" si="29"/>
        <v>ЛОЖЬ</v>
      </c>
      <c r="T268" s="70">
        <f>TA!W215</f>
        <v>0</v>
      </c>
      <c r="U268" s="70">
        <f>TA!X215+TA!Y215</f>
        <v>0</v>
      </c>
      <c r="V268" s="67">
        <f t="shared" si="30"/>
      </c>
      <c r="W268" s="70"/>
      <c r="X268" s="70"/>
      <c r="Y268" s="70"/>
      <c r="Z268" s="70"/>
      <c r="AA268" s="70"/>
      <c r="AB268" s="70"/>
      <c r="AC268" s="70"/>
      <c r="AD268" s="70"/>
      <c r="AE268" s="70"/>
      <c r="AF268" s="70"/>
      <c r="AG268" s="70"/>
      <c r="AH268" s="70"/>
    </row>
    <row r="269" spans="1:34" ht="12.75">
      <c r="A269" s="125">
        <v>208</v>
      </c>
      <c r="B269" s="125">
        <f>TA!F216+TA!G216+TA!I216+TA!J216</f>
        <v>51</v>
      </c>
      <c r="C269" s="125">
        <f>TA!K216+TA!L216+TA!M216+TA!O216+TA!AI216+TA!AL216</f>
        <v>51</v>
      </c>
      <c r="D269" s="67">
        <f t="shared" si="26"/>
      </c>
      <c r="E269" s="125">
        <f>TA!I216+TA!J216</f>
        <v>45</v>
      </c>
      <c r="F269" s="125">
        <f>TA!K216+TA!L216+TA!M216+TA!N216+TA!O216</f>
        <v>45</v>
      </c>
      <c r="G269" s="67">
        <f t="shared" si="27"/>
      </c>
      <c r="H269" s="125">
        <f>TA!S216+TA!T216</f>
        <v>33</v>
      </c>
      <c r="I269" s="125">
        <f>TA!U216+TA!V216+TA!X216+TA!Y216</f>
        <v>33</v>
      </c>
      <c r="J269" s="67">
        <f t="shared" si="28"/>
      </c>
      <c r="K269" s="125"/>
      <c r="L269" s="125"/>
      <c r="M269" s="67"/>
      <c r="N269" s="70">
        <v>0</v>
      </c>
      <c r="O269" s="70">
        <f>TA!Q216</f>
        <v>0</v>
      </c>
      <c r="P269" s="127">
        <f t="shared" si="25"/>
      </c>
      <c r="Q269" s="125">
        <f>TA!AI216</f>
        <v>42</v>
      </c>
      <c r="R269" s="125">
        <f>TA!Q216+TA!S216+TA!T216+TA!AB216+TA!AH216</f>
        <v>39</v>
      </c>
      <c r="S269" s="67" t="str">
        <f t="shared" si="29"/>
        <v>ЛОЖЬ</v>
      </c>
      <c r="T269" s="70">
        <f>TA!W216</f>
        <v>0</v>
      </c>
      <c r="U269" s="70">
        <f>TA!X216+TA!Y216</f>
        <v>0</v>
      </c>
      <c r="V269" s="67">
        <f t="shared" si="30"/>
      </c>
      <c r="W269" s="70"/>
      <c r="X269" s="70"/>
      <c r="Y269" s="70"/>
      <c r="Z269" s="70"/>
      <c r="AA269" s="70"/>
      <c r="AB269" s="70"/>
      <c r="AC269" s="70"/>
      <c r="AD269" s="70"/>
      <c r="AE269" s="70"/>
      <c r="AF269" s="70"/>
      <c r="AG269" s="70"/>
      <c r="AH269" s="70"/>
    </row>
    <row r="270" spans="1:34" ht="12.75">
      <c r="A270" s="125">
        <v>209</v>
      </c>
      <c r="B270" s="125">
        <f>TA!F217+TA!G217+TA!I217+TA!J217</f>
        <v>3</v>
      </c>
      <c r="C270" s="125">
        <f>TA!K217+TA!L217+TA!M217+TA!O217+TA!AI217+TA!AL217</f>
        <v>3</v>
      </c>
      <c r="D270" s="67">
        <f t="shared" si="26"/>
      </c>
      <c r="E270" s="125">
        <f>TA!I217+TA!J217</f>
        <v>2</v>
      </c>
      <c r="F270" s="125">
        <f>TA!K217+TA!L217+TA!M217+TA!N217+TA!O217</f>
        <v>2</v>
      </c>
      <c r="G270" s="67">
        <f t="shared" si="27"/>
      </c>
      <c r="H270" s="125">
        <f>TA!S217+TA!T217</f>
        <v>0</v>
      </c>
      <c r="I270" s="125">
        <f>TA!U217+TA!V217+TA!X217+TA!Y217</f>
        <v>0</v>
      </c>
      <c r="J270" s="67">
        <f t="shared" si="28"/>
      </c>
      <c r="K270" s="125"/>
      <c r="L270" s="125"/>
      <c r="M270" s="67"/>
      <c r="N270" s="70">
        <v>0</v>
      </c>
      <c r="O270" s="70">
        <f>TA!Q217</f>
        <v>0</v>
      </c>
      <c r="P270" s="127">
        <f t="shared" si="25"/>
      </c>
      <c r="Q270" s="125">
        <f>TA!AI217</f>
        <v>2</v>
      </c>
      <c r="R270" s="125">
        <f>TA!Q217+TA!S217+TA!T217+TA!AB217+TA!AH217</f>
        <v>2</v>
      </c>
      <c r="S270" s="67">
        <f t="shared" si="29"/>
      </c>
      <c r="T270" s="70">
        <f>TA!W217</f>
        <v>0</v>
      </c>
      <c r="U270" s="70">
        <f>TA!X217+TA!Y217</f>
        <v>0</v>
      </c>
      <c r="V270" s="67">
        <f t="shared" si="30"/>
      </c>
      <c r="W270" s="70"/>
      <c r="X270" s="70"/>
      <c r="Y270" s="70"/>
      <c r="Z270" s="70"/>
      <c r="AA270" s="70"/>
      <c r="AB270" s="70"/>
      <c r="AC270" s="70"/>
      <c r="AD270" s="70"/>
      <c r="AE270" s="70"/>
      <c r="AF270" s="70"/>
      <c r="AG270" s="70"/>
      <c r="AH270" s="70"/>
    </row>
    <row r="271" spans="1:34" ht="12.75">
      <c r="A271" s="125">
        <v>210</v>
      </c>
      <c r="B271" s="125">
        <f>TA!F218+TA!G218+TA!I218+TA!J218</f>
        <v>0</v>
      </c>
      <c r="C271" s="125">
        <f>TA!K218+TA!L218+TA!M218+TA!O218+TA!AI218+TA!AL218</f>
        <v>0</v>
      </c>
      <c r="D271" s="67">
        <f t="shared" si="26"/>
      </c>
      <c r="E271" s="125">
        <f>TA!I218+TA!J218</f>
        <v>0</v>
      </c>
      <c r="F271" s="125">
        <f>TA!K218+TA!L218+TA!M218+TA!N218+TA!O218</f>
        <v>0</v>
      </c>
      <c r="G271" s="67">
        <f t="shared" si="27"/>
      </c>
      <c r="H271" s="125">
        <f>TA!S218+TA!T218</f>
        <v>0</v>
      </c>
      <c r="I271" s="125">
        <f>TA!U218+TA!V218+TA!X218+TA!Y218</f>
        <v>0</v>
      </c>
      <c r="J271" s="67">
        <f t="shared" si="28"/>
      </c>
      <c r="K271" s="125"/>
      <c r="L271" s="125"/>
      <c r="M271" s="67"/>
      <c r="N271" s="70">
        <v>0</v>
      </c>
      <c r="O271" s="70">
        <f>TA!Q218</f>
        <v>0</v>
      </c>
      <c r="P271" s="127">
        <f t="shared" si="25"/>
      </c>
      <c r="Q271" s="125">
        <f>TA!AI218</f>
        <v>0</v>
      </c>
      <c r="R271" s="125">
        <f>TA!Q218+TA!S218+TA!T218+TA!AB218+TA!AH218</f>
        <v>0</v>
      </c>
      <c r="S271" s="67">
        <f t="shared" si="29"/>
      </c>
      <c r="T271" s="70">
        <f>TA!W218</f>
        <v>0</v>
      </c>
      <c r="U271" s="70">
        <f>TA!X218+TA!Y218</f>
        <v>0</v>
      </c>
      <c r="V271" s="67">
        <f t="shared" si="30"/>
      </c>
      <c r="W271" s="70"/>
      <c r="X271" s="70"/>
      <c r="Y271" s="70"/>
      <c r="Z271" s="70"/>
      <c r="AA271" s="70"/>
      <c r="AB271" s="70"/>
      <c r="AC271" s="70"/>
      <c r="AD271" s="70"/>
      <c r="AE271" s="70"/>
      <c r="AF271" s="70"/>
      <c r="AG271" s="70"/>
      <c r="AH271" s="70"/>
    </row>
    <row r="272" spans="1:34" ht="12.75">
      <c r="A272" s="125">
        <v>211</v>
      </c>
      <c r="B272" s="125">
        <f>TA!F219+TA!G219+TA!I219+TA!J219</f>
        <v>0</v>
      </c>
      <c r="C272" s="125">
        <f>TA!K219+TA!L219+TA!M219+TA!O219+TA!AI219+TA!AL219</f>
        <v>0</v>
      </c>
      <c r="D272" s="67">
        <f t="shared" si="26"/>
      </c>
      <c r="E272" s="125">
        <f>TA!I219+TA!J219</f>
        <v>0</v>
      </c>
      <c r="F272" s="125">
        <f>TA!K219+TA!L219+TA!M219+TA!N219+TA!O219</f>
        <v>0</v>
      </c>
      <c r="G272" s="67">
        <f t="shared" si="27"/>
      </c>
      <c r="H272" s="125">
        <f>TA!S219+TA!T219</f>
        <v>0</v>
      </c>
      <c r="I272" s="125">
        <f>TA!U219+TA!V219+TA!X219+TA!Y219</f>
        <v>0</v>
      </c>
      <c r="J272" s="67">
        <f t="shared" si="28"/>
      </c>
      <c r="K272" s="125"/>
      <c r="L272" s="125"/>
      <c r="M272" s="67"/>
      <c r="N272" s="70">
        <v>0</v>
      </c>
      <c r="O272" s="70">
        <f>TA!Q219</f>
        <v>0</v>
      </c>
      <c r="P272" s="127">
        <f t="shared" si="25"/>
      </c>
      <c r="Q272" s="125">
        <f>TA!AI219</f>
        <v>0</v>
      </c>
      <c r="R272" s="125">
        <f>TA!Q219+TA!S219+TA!T219+TA!AB219+TA!AH219</f>
        <v>0</v>
      </c>
      <c r="S272" s="67">
        <f t="shared" si="29"/>
      </c>
      <c r="T272" s="70">
        <f>TA!W219</f>
        <v>0</v>
      </c>
      <c r="U272" s="70">
        <f>TA!X219+TA!Y219</f>
        <v>0</v>
      </c>
      <c r="V272" s="67">
        <f t="shared" si="30"/>
      </c>
      <c r="W272" s="70"/>
      <c r="X272" s="70"/>
      <c r="Y272" s="70"/>
      <c r="Z272" s="70"/>
      <c r="AA272" s="70"/>
      <c r="AB272" s="70"/>
      <c r="AC272" s="70"/>
      <c r="AD272" s="70"/>
      <c r="AE272" s="70"/>
      <c r="AF272" s="70"/>
      <c r="AG272" s="70"/>
      <c r="AH272" s="70"/>
    </row>
    <row r="273" spans="1:34" ht="12.75">
      <c r="A273" s="125">
        <v>212</v>
      </c>
      <c r="B273" s="125">
        <f>TA!F220+TA!G220+TA!I220+TA!J220</f>
        <v>3</v>
      </c>
      <c r="C273" s="125">
        <f>TA!K220+TA!L220+TA!M220+TA!O220+TA!AI220+TA!AL220</f>
        <v>3</v>
      </c>
      <c r="D273" s="67">
        <f t="shared" si="26"/>
      </c>
      <c r="E273" s="125">
        <f>TA!I220+TA!J220</f>
        <v>3</v>
      </c>
      <c r="F273" s="125">
        <f>TA!K220+TA!L220+TA!M220+TA!N220+TA!O220</f>
        <v>3</v>
      </c>
      <c r="G273" s="67">
        <f t="shared" si="27"/>
      </c>
      <c r="H273" s="125">
        <f>TA!S220+TA!T220</f>
        <v>3</v>
      </c>
      <c r="I273" s="125">
        <f>TA!U220+TA!V220+TA!X220+TA!Y220</f>
        <v>3</v>
      </c>
      <c r="J273" s="67">
        <f t="shared" si="28"/>
      </c>
      <c r="K273" s="125"/>
      <c r="L273" s="125"/>
      <c r="M273" s="67"/>
      <c r="N273" s="70">
        <v>0</v>
      </c>
      <c r="O273" s="70">
        <f>TA!Q220</f>
        <v>0</v>
      </c>
      <c r="P273" s="127">
        <f t="shared" si="25"/>
      </c>
      <c r="Q273" s="125">
        <f>TA!AI220</f>
        <v>3</v>
      </c>
      <c r="R273" s="125">
        <f>TA!Q220+TA!S220+TA!T220+TA!AB220+TA!AH220</f>
        <v>3</v>
      </c>
      <c r="S273" s="67">
        <f t="shared" si="29"/>
      </c>
      <c r="T273" s="70">
        <f>TA!W220</f>
        <v>0</v>
      </c>
      <c r="U273" s="70">
        <f>TA!X220+TA!Y220</f>
        <v>0</v>
      </c>
      <c r="V273" s="67">
        <f t="shared" si="30"/>
      </c>
      <c r="W273" s="70"/>
      <c r="X273" s="70"/>
      <c r="Y273" s="70"/>
      <c r="Z273" s="70"/>
      <c r="AA273" s="70"/>
      <c r="AB273" s="70"/>
      <c r="AC273" s="70"/>
      <c r="AD273" s="70"/>
      <c r="AE273" s="70"/>
      <c r="AF273" s="70"/>
      <c r="AG273" s="70"/>
      <c r="AH273" s="70"/>
    </row>
    <row r="274" spans="1:34" ht="12.75">
      <c r="A274" s="125">
        <v>213</v>
      </c>
      <c r="B274" s="125">
        <f>TA!F221+TA!G221+TA!I221+TA!J221</f>
        <v>7</v>
      </c>
      <c r="C274" s="125">
        <f>TA!K221+TA!L221+TA!M221+TA!O221+TA!AI221+TA!AL221</f>
        <v>8</v>
      </c>
      <c r="D274" s="67" t="str">
        <f t="shared" si="26"/>
        <v>ЛОЖЬ</v>
      </c>
      <c r="E274" s="125">
        <f>TA!I221+TA!J221</f>
        <v>7</v>
      </c>
      <c r="F274" s="125">
        <f>TA!K221+TA!L221+TA!M221+TA!N221+TA!O221</f>
        <v>7</v>
      </c>
      <c r="G274" s="67">
        <f t="shared" si="27"/>
      </c>
      <c r="H274" s="125">
        <f>TA!S221+TA!T221</f>
        <v>8</v>
      </c>
      <c r="I274" s="125">
        <f>TA!U221+TA!V221+TA!X221+TA!Y221</f>
        <v>8</v>
      </c>
      <c r="J274" s="67">
        <f t="shared" si="28"/>
      </c>
      <c r="K274" s="125"/>
      <c r="L274" s="125"/>
      <c r="M274" s="67"/>
      <c r="N274" s="70">
        <v>0</v>
      </c>
      <c r="O274" s="70">
        <f>TA!Q221</f>
        <v>0</v>
      </c>
      <c r="P274" s="127">
        <f aca="true" t="shared" si="31" ref="P274:P324">IF(N274=O274,"","ЛОЖЬ")</f>
      </c>
      <c r="Q274" s="125">
        <f>TA!AI221</f>
        <v>8</v>
      </c>
      <c r="R274" s="125">
        <f>TA!Q221+TA!S221+TA!T221+TA!AB221+TA!AH221</f>
        <v>8</v>
      </c>
      <c r="S274" s="67">
        <f t="shared" si="29"/>
      </c>
      <c r="T274" s="70">
        <f>TA!W221</f>
        <v>0</v>
      </c>
      <c r="U274" s="70">
        <f>TA!X221+TA!Y221</f>
        <v>0</v>
      </c>
      <c r="V274" s="67">
        <f t="shared" si="30"/>
      </c>
      <c r="W274" s="70"/>
      <c r="X274" s="70"/>
      <c r="Y274" s="70"/>
      <c r="Z274" s="70"/>
      <c r="AA274" s="70"/>
      <c r="AB274" s="70"/>
      <c r="AC274" s="70"/>
      <c r="AD274" s="70"/>
      <c r="AE274" s="70"/>
      <c r="AF274" s="70"/>
      <c r="AG274" s="70"/>
      <c r="AH274" s="70"/>
    </row>
    <row r="275" spans="1:34" ht="12.75">
      <c r="A275" s="125">
        <v>214</v>
      </c>
      <c r="B275" s="125">
        <f>TA!F222+TA!G222+TA!I222+TA!J222</f>
        <v>9</v>
      </c>
      <c r="C275" s="125">
        <f>TA!K222+TA!L222+TA!M222+TA!O222+TA!AI222+TA!AL222</f>
        <v>9</v>
      </c>
      <c r="D275" s="67">
        <f t="shared" si="26"/>
      </c>
      <c r="E275" s="125">
        <f>TA!I222+TA!J222</f>
        <v>9</v>
      </c>
      <c r="F275" s="125">
        <f>TA!K222+TA!L222+TA!M222+TA!N222+TA!O222</f>
        <v>9</v>
      </c>
      <c r="G275" s="67">
        <f t="shared" si="27"/>
      </c>
      <c r="H275" s="125">
        <f>TA!S222+TA!T222</f>
        <v>9</v>
      </c>
      <c r="I275" s="125">
        <f>TA!U222+TA!V222+TA!X222+TA!Y222</f>
        <v>9</v>
      </c>
      <c r="J275" s="67">
        <f t="shared" si="28"/>
      </c>
      <c r="K275" s="125"/>
      <c r="L275" s="125"/>
      <c r="M275" s="67"/>
      <c r="N275" s="70">
        <v>0</v>
      </c>
      <c r="O275" s="70">
        <f>TA!Q222</f>
        <v>0</v>
      </c>
      <c r="P275" s="127">
        <f t="shared" si="31"/>
      </c>
      <c r="Q275" s="125">
        <f>TA!AI222</f>
        <v>9</v>
      </c>
      <c r="R275" s="125">
        <f>TA!Q222+TA!S222+TA!T222+TA!AB222+TA!AH222</f>
        <v>9</v>
      </c>
      <c r="S275" s="67">
        <f t="shared" si="29"/>
      </c>
      <c r="T275" s="70">
        <f>TA!W222</f>
        <v>0</v>
      </c>
      <c r="U275" s="70">
        <f>TA!X222+TA!Y222</f>
        <v>0</v>
      </c>
      <c r="V275" s="67">
        <f t="shared" si="30"/>
      </c>
      <c r="W275" s="70"/>
      <c r="X275" s="70"/>
      <c r="Y275" s="70"/>
      <c r="Z275" s="70"/>
      <c r="AA275" s="70"/>
      <c r="AB275" s="70"/>
      <c r="AC275" s="70"/>
      <c r="AD275" s="70"/>
      <c r="AE275" s="70"/>
      <c r="AF275" s="70"/>
      <c r="AG275" s="70"/>
      <c r="AH275" s="70"/>
    </row>
    <row r="276" spans="1:34" ht="12.75">
      <c r="A276" s="125">
        <v>215</v>
      </c>
      <c r="B276" s="125">
        <f>TA!F223+TA!G223+TA!I223+TA!J223</f>
        <v>0</v>
      </c>
      <c r="C276" s="125">
        <f>TA!K223+TA!L223+TA!M223+TA!O223+TA!AI223+TA!AL223</f>
        <v>0</v>
      </c>
      <c r="D276" s="67">
        <f t="shared" si="26"/>
      </c>
      <c r="E276" s="125">
        <f>TA!I223+TA!J223</f>
        <v>0</v>
      </c>
      <c r="F276" s="125">
        <f>TA!K223+TA!L223+TA!M223+TA!N223+TA!O223</f>
        <v>0</v>
      </c>
      <c r="G276" s="67">
        <f t="shared" si="27"/>
      </c>
      <c r="H276" s="125">
        <f>TA!S223+TA!T223</f>
        <v>0</v>
      </c>
      <c r="I276" s="125">
        <f>TA!U223+TA!V223+TA!X223+TA!Y223</f>
        <v>0</v>
      </c>
      <c r="J276" s="67">
        <f t="shared" si="28"/>
      </c>
      <c r="K276" s="125"/>
      <c r="L276" s="125"/>
      <c r="M276" s="67"/>
      <c r="N276" s="70">
        <v>0</v>
      </c>
      <c r="O276" s="70">
        <f>TA!Q223</f>
        <v>0</v>
      </c>
      <c r="P276" s="127">
        <f t="shared" si="31"/>
      </c>
      <c r="Q276" s="125">
        <f>TA!AI223</f>
        <v>0</v>
      </c>
      <c r="R276" s="125">
        <f>TA!Q223+TA!S223+TA!T223+TA!AB223+TA!AH223</f>
        <v>0</v>
      </c>
      <c r="S276" s="67">
        <f t="shared" si="29"/>
      </c>
      <c r="T276" s="70">
        <f>TA!W223</f>
        <v>0</v>
      </c>
      <c r="U276" s="70">
        <f>TA!X223+TA!Y223</f>
        <v>0</v>
      </c>
      <c r="V276" s="67">
        <f t="shared" si="30"/>
      </c>
      <c r="W276" s="70"/>
      <c r="X276" s="70"/>
      <c r="Y276" s="70"/>
      <c r="Z276" s="70"/>
      <c r="AA276" s="70"/>
      <c r="AB276" s="70"/>
      <c r="AC276" s="70"/>
      <c r="AD276" s="70"/>
      <c r="AE276" s="70"/>
      <c r="AF276" s="70"/>
      <c r="AG276" s="70"/>
      <c r="AH276" s="70"/>
    </row>
    <row r="277" spans="1:34" ht="12.75">
      <c r="A277" s="125">
        <v>216</v>
      </c>
      <c r="B277" s="125">
        <f>TA!F224+TA!G224+TA!I224+TA!J224</f>
        <v>1</v>
      </c>
      <c r="C277" s="125">
        <f>TA!K224+TA!L224+TA!M224+TA!O224+TA!AI224+TA!AL224</f>
        <v>1</v>
      </c>
      <c r="D277" s="67">
        <f t="shared" si="26"/>
      </c>
      <c r="E277" s="125">
        <f>TA!I224+TA!J224</f>
        <v>0</v>
      </c>
      <c r="F277" s="125">
        <f>TA!K224+TA!L224+TA!M224+TA!N224+TA!O224</f>
        <v>0</v>
      </c>
      <c r="G277" s="67">
        <f t="shared" si="27"/>
      </c>
      <c r="H277" s="125">
        <f>TA!S224+TA!T224</f>
        <v>1</v>
      </c>
      <c r="I277" s="125">
        <f>TA!U224+TA!V224+TA!X224+TA!Y224</f>
        <v>1</v>
      </c>
      <c r="J277" s="67">
        <f t="shared" si="28"/>
      </c>
      <c r="K277" s="125"/>
      <c r="L277" s="125"/>
      <c r="M277" s="67"/>
      <c r="N277" s="70">
        <v>0</v>
      </c>
      <c r="O277" s="70">
        <f>TA!Q224</f>
        <v>0</v>
      </c>
      <c r="P277" s="127">
        <f t="shared" si="31"/>
      </c>
      <c r="Q277" s="125">
        <f>TA!AI224</f>
        <v>1</v>
      </c>
      <c r="R277" s="125">
        <f>TA!Q224+TA!S224+TA!T224+TA!AB224+TA!AH224</f>
        <v>1</v>
      </c>
      <c r="S277" s="67">
        <f t="shared" si="29"/>
      </c>
      <c r="T277" s="70">
        <f>TA!W224</f>
        <v>0</v>
      </c>
      <c r="U277" s="70">
        <f>TA!X224+TA!Y224</f>
        <v>0</v>
      </c>
      <c r="V277" s="67">
        <f t="shared" si="30"/>
      </c>
      <c r="W277" s="70"/>
      <c r="X277" s="70"/>
      <c r="Y277" s="70"/>
      <c r="Z277" s="70"/>
      <c r="AA277" s="70"/>
      <c r="AB277" s="70"/>
      <c r="AC277" s="70"/>
      <c r="AD277" s="70"/>
      <c r="AE277" s="70"/>
      <c r="AF277" s="70"/>
      <c r="AG277" s="70"/>
      <c r="AH277" s="70"/>
    </row>
    <row r="278" spans="1:34" ht="12.75">
      <c r="A278" s="125">
        <v>217</v>
      </c>
      <c r="B278" s="125">
        <f>TA!F225+TA!G225+TA!I225+TA!J225</f>
        <v>1367</v>
      </c>
      <c r="C278" s="125">
        <f>TA!K225+TA!L225+TA!M225+TA!O225+TA!AI225+TA!AL225</f>
        <v>1368</v>
      </c>
      <c r="D278" s="67" t="str">
        <f t="shared" si="26"/>
        <v>ЛОЖЬ</v>
      </c>
      <c r="E278" s="125">
        <f>TA!I225+TA!J225</f>
        <v>1202</v>
      </c>
      <c r="F278" s="125">
        <f>TA!K225+TA!L225+TA!M225+TA!N225+TA!O225</f>
        <v>1202</v>
      </c>
      <c r="G278" s="67">
        <f t="shared" si="27"/>
      </c>
      <c r="H278" s="125">
        <f>TA!S225+TA!T225</f>
        <v>979</v>
      </c>
      <c r="I278" s="125">
        <f>TA!U225+TA!V225+TA!X225+TA!Y225</f>
        <v>979</v>
      </c>
      <c r="J278" s="67">
        <f t="shared" si="28"/>
      </c>
      <c r="K278" s="125"/>
      <c r="L278" s="125"/>
      <c r="M278" s="67"/>
      <c r="N278" s="70">
        <v>0</v>
      </c>
      <c r="O278" s="70">
        <f>TA!Q225</f>
        <v>0</v>
      </c>
      <c r="P278" s="127">
        <f t="shared" si="31"/>
      </c>
      <c r="Q278" s="125">
        <f>TA!AI225</f>
        <v>1140</v>
      </c>
      <c r="R278" s="125">
        <f>TA!Q225+TA!S225+TA!T225+TA!AB225+TA!AH225</f>
        <v>1089</v>
      </c>
      <c r="S278" s="67" t="str">
        <f t="shared" si="29"/>
        <v>ЛОЖЬ</v>
      </c>
      <c r="T278" s="70">
        <f>TA!W225</f>
        <v>0</v>
      </c>
      <c r="U278" s="70">
        <f>TA!X225+TA!Y225</f>
        <v>0</v>
      </c>
      <c r="V278" s="67">
        <f t="shared" si="30"/>
      </c>
      <c r="W278" s="70"/>
      <c r="X278" s="70"/>
      <c r="Y278" s="70"/>
      <c r="Z278" s="70"/>
      <c r="AA278" s="70"/>
      <c r="AB278" s="70"/>
      <c r="AC278" s="70"/>
      <c r="AD278" s="70"/>
      <c r="AE278" s="70"/>
      <c r="AF278" s="70"/>
      <c r="AG278" s="70"/>
      <c r="AH278" s="70"/>
    </row>
    <row r="279" spans="1:34" ht="12.75">
      <c r="A279" s="125">
        <v>218</v>
      </c>
      <c r="B279" s="125">
        <f>TA!F226+TA!G226+TA!I226+TA!J226</f>
        <v>0</v>
      </c>
      <c r="C279" s="125">
        <f>TA!K226+TA!L226+TA!M226+TA!O226+TA!AI226+TA!AL226</f>
        <v>0</v>
      </c>
      <c r="D279" s="67">
        <f t="shared" si="26"/>
      </c>
      <c r="E279" s="125">
        <f>TA!I226+TA!J226</f>
        <v>0</v>
      </c>
      <c r="F279" s="125">
        <f>TA!K226+TA!L226+TA!M226+TA!N226+TA!O226</f>
        <v>0</v>
      </c>
      <c r="G279" s="67">
        <f t="shared" si="27"/>
      </c>
      <c r="H279" s="125">
        <f>TA!S226+TA!T226</f>
        <v>0</v>
      </c>
      <c r="I279" s="125">
        <f>TA!U226+TA!V226+TA!X226+TA!Y226</f>
        <v>0</v>
      </c>
      <c r="J279" s="67">
        <f t="shared" si="28"/>
      </c>
      <c r="K279" s="125"/>
      <c r="L279" s="125"/>
      <c r="M279" s="67"/>
      <c r="N279" s="70">
        <v>0</v>
      </c>
      <c r="O279" s="70">
        <f>TA!Q226</f>
        <v>0</v>
      </c>
      <c r="P279" s="127">
        <f t="shared" si="31"/>
      </c>
      <c r="Q279" s="125">
        <f>TA!AI226</f>
        <v>0</v>
      </c>
      <c r="R279" s="125">
        <f>TA!Q226+TA!S226+TA!T226+TA!AB226+TA!AH226</f>
        <v>0</v>
      </c>
      <c r="S279" s="67">
        <f t="shared" si="29"/>
      </c>
      <c r="T279" s="70">
        <f>TA!W226</f>
        <v>0</v>
      </c>
      <c r="U279" s="70">
        <f>TA!X226+TA!Y226</f>
        <v>0</v>
      </c>
      <c r="V279" s="67">
        <f t="shared" si="30"/>
      </c>
      <c r="W279" s="70"/>
      <c r="X279" s="70"/>
      <c r="Y279" s="70"/>
      <c r="Z279" s="70"/>
      <c r="AA279" s="70"/>
      <c r="AB279" s="70"/>
      <c r="AC279" s="70"/>
      <c r="AD279" s="70"/>
      <c r="AE279" s="70"/>
      <c r="AF279" s="70"/>
      <c r="AG279" s="70"/>
      <c r="AH279" s="70"/>
    </row>
    <row r="280" spans="1:34" ht="12.75">
      <c r="A280" s="125">
        <v>219</v>
      </c>
      <c r="B280" s="125">
        <f>TA!F227+TA!G227+TA!I227+TA!J227</f>
        <v>0</v>
      </c>
      <c r="C280" s="125">
        <f>TA!K227+TA!L227+TA!M227+TA!O227+TA!AI227+TA!AL227</f>
        <v>0</v>
      </c>
      <c r="D280" s="67">
        <f t="shared" si="26"/>
      </c>
      <c r="E280" s="125">
        <f>TA!I227+TA!J227</f>
        <v>0</v>
      </c>
      <c r="F280" s="125">
        <f>TA!K227+TA!L227+TA!M227+TA!N227+TA!O227</f>
        <v>0</v>
      </c>
      <c r="G280" s="67">
        <f t="shared" si="27"/>
      </c>
      <c r="H280" s="125">
        <f>TA!S227+TA!T227</f>
        <v>0</v>
      </c>
      <c r="I280" s="125">
        <f>TA!U227+TA!V227+TA!X227+TA!Y227</f>
        <v>0</v>
      </c>
      <c r="J280" s="67">
        <f t="shared" si="28"/>
      </c>
      <c r="K280" s="125"/>
      <c r="L280" s="125"/>
      <c r="M280" s="67"/>
      <c r="N280" s="70">
        <v>0</v>
      </c>
      <c r="O280" s="70">
        <f>TA!Q227</f>
        <v>0</v>
      </c>
      <c r="P280" s="127">
        <f t="shared" si="31"/>
      </c>
      <c r="Q280" s="125">
        <f>TA!AI227</f>
        <v>0</v>
      </c>
      <c r="R280" s="125">
        <f>TA!Q227+TA!S227+TA!T227+TA!AB227+TA!AH227</f>
        <v>0</v>
      </c>
      <c r="S280" s="67">
        <f t="shared" si="29"/>
      </c>
      <c r="T280" s="70">
        <f>TA!W227</f>
        <v>0</v>
      </c>
      <c r="U280" s="70">
        <f>TA!X227+TA!Y227</f>
        <v>0</v>
      </c>
      <c r="V280" s="67">
        <f t="shared" si="30"/>
      </c>
      <c r="W280" s="70"/>
      <c r="X280" s="70"/>
      <c r="Y280" s="70"/>
      <c r="Z280" s="70"/>
      <c r="AA280" s="70"/>
      <c r="AB280" s="70"/>
      <c r="AC280" s="70"/>
      <c r="AD280" s="70"/>
      <c r="AE280" s="70"/>
      <c r="AF280" s="70"/>
      <c r="AG280" s="70"/>
      <c r="AH280" s="70"/>
    </row>
    <row r="281" spans="1:34" ht="12.75">
      <c r="A281" s="125">
        <v>220</v>
      </c>
      <c r="B281" s="125">
        <f>TA!F228+TA!G228+TA!I228+TA!J228</f>
        <v>0</v>
      </c>
      <c r="C281" s="125">
        <f>TA!K228+TA!L228+TA!M228+TA!O228+TA!AI228+TA!AL228</f>
        <v>0</v>
      </c>
      <c r="D281" s="67">
        <f t="shared" si="26"/>
      </c>
      <c r="E281" s="125">
        <f>TA!I228+TA!J228</f>
        <v>0</v>
      </c>
      <c r="F281" s="125">
        <f>TA!K228+TA!L228+TA!M228+TA!N228+TA!O228</f>
        <v>0</v>
      </c>
      <c r="G281" s="67">
        <f t="shared" si="27"/>
      </c>
      <c r="H281" s="125">
        <f>TA!S228+TA!T228</f>
        <v>0</v>
      </c>
      <c r="I281" s="125">
        <f>TA!U228+TA!V228+TA!X228+TA!Y228</f>
        <v>0</v>
      </c>
      <c r="J281" s="67">
        <f t="shared" si="28"/>
      </c>
      <c r="K281" s="125"/>
      <c r="L281" s="125"/>
      <c r="M281" s="67"/>
      <c r="N281" s="70">
        <v>0</v>
      </c>
      <c r="O281" s="70">
        <f>TA!Q228</f>
        <v>0</v>
      </c>
      <c r="P281" s="127">
        <f t="shared" si="31"/>
      </c>
      <c r="Q281" s="125">
        <f>TA!AI228</f>
        <v>0</v>
      </c>
      <c r="R281" s="125">
        <f>TA!Q228+TA!S228+TA!T228+TA!AB228+TA!AH228</f>
        <v>0</v>
      </c>
      <c r="S281" s="67">
        <f t="shared" si="29"/>
      </c>
      <c r="T281" s="70">
        <f>TA!W228</f>
        <v>0</v>
      </c>
      <c r="U281" s="70">
        <f>TA!X228+TA!Y228</f>
        <v>0</v>
      </c>
      <c r="V281" s="67">
        <f t="shared" si="30"/>
      </c>
      <c r="W281" s="70"/>
      <c r="X281" s="70"/>
      <c r="Y281" s="70"/>
      <c r="Z281" s="70"/>
      <c r="AA281" s="70"/>
      <c r="AB281" s="70"/>
      <c r="AC281" s="70"/>
      <c r="AD281" s="70"/>
      <c r="AE281" s="70"/>
      <c r="AF281" s="70"/>
      <c r="AG281" s="70"/>
      <c r="AH281" s="70"/>
    </row>
    <row r="282" spans="1:34" ht="12.75">
      <c r="A282" s="125">
        <v>221</v>
      </c>
      <c r="B282" s="125">
        <f>TA!F229+TA!G229+TA!I229+TA!J229</f>
        <v>0</v>
      </c>
      <c r="C282" s="125">
        <f>TA!K229+TA!L229+TA!M229+TA!O229+TA!AI229+TA!AL229</f>
        <v>0</v>
      </c>
      <c r="D282" s="67">
        <f t="shared" si="26"/>
      </c>
      <c r="E282" s="125">
        <f>TA!I229+TA!J229</f>
        <v>0</v>
      </c>
      <c r="F282" s="125">
        <f>TA!K229+TA!L229+TA!M229+TA!N229+TA!O229</f>
        <v>0</v>
      </c>
      <c r="G282" s="67">
        <f t="shared" si="27"/>
      </c>
      <c r="H282" s="125">
        <f>TA!S229+TA!T229</f>
        <v>0</v>
      </c>
      <c r="I282" s="125">
        <f>TA!U229+TA!V229+TA!X229+TA!Y229</f>
        <v>0</v>
      </c>
      <c r="J282" s="67">
        <f t="shared" si="28"/>
      </c>
      <c r="K282" s="125"/>
      <c r="L282" s="125"/>
      <c r="M282" s="67"/>
      <c r="N282" s="70">
        <v>0</v>
      </c>
      <c r="O282" s="70">
        <f>TA!Q229</f>
        <v>0</v>
      </c>
      <c r="P282" s="127">
        <f t="shared" si="31"/>
      </c>
      <c r="Q282" s="125">
        <f>TA!AI229</f>
        <v>0</v>
      </c>
      <c r="R282" s="125">
        <f>TA!Q229+TA!S229+TA!T229+TA!AB229+TA!AH229</f>
        <v>0</v>
      </c>
      <c r="S282" s="67">
        <f t="shared" si="29"/>
      </c>
      <c r="T282" s="70">
        <f>TA!W229</f>
        <v>0</v>
      </c>
      <c r="U282" s="70">
        <f>TA!X229+TA!Y229</f>
        <v>0</v>
      </c>
      <c r="V282" s="67">
        <f t="shared" si="30"/>
      </c>
      <c r="W282" s="70"/>
      <c r="X282" s="70"/>
      <c r="Y282" s="70"/>
      <c r="Z282" s="70"/>
      <c r="AA282" s="70"/>
      <c r="AB282" s="70"/>
      <c r="AC282" s="70"/>
      <c r="AD282" s="70"/>
      <c r="AE282" s="70"/>
      <c r="AF282" s="70"/>
      <c r="AG282" s="70"/>
      <c r="AH282" s="70"/>
    </row>
    <row r="283" spans="1:34" ht="12.75">
      <c r="A283" s="125">
        <v>222</v>
      </c>
      <c r="B283" s="125">
        <f>TA!F230+TA!G230+TA!I230+TA!J230</f>
        <v>0</v>
      </c>
      <c r="C283" s="125">
        <f>TA!K230+TA!L230+TA!M230+TA!O230+TA!AI230+TA!AL230</f>
        <v>0</v>
      </c>
      <c r="D283" s="67">
        <f t="shared" si="26"/>
      </c>
      <c r="E283" s="125">
        <f>TA!I230+TA!J230</f>
        <v>0</v>
      </c>
      <c r="F283" s="125">
        <f>TA!K230+TA!L230+TA!M230+TA!N230+TA!O230</f>
        <v>0</v>
      </c>
      <c r="G283" s="67">
        <f t="shared" si="27"/>
      </c>
      <c r="H283" s="125">
        <f>TA!S230+TA!T230</f>
        <v>0</v>
      </c>
      <c r="I283" s="125">
        <f>TA!U230+TA!V230+TA!X230+TA!Y230</f>
        <v>0</v>
      </c>
      <c r="J283" s="67">
        <f t="shared" si="28"/>
      </c>
      <c r="K283" s="125"/>
      <c r="L283" s="125"/>
      <c r="M283" s="67"/>
      <c r="N283" s="70">
        <v>0</v>
      </c>
      <c r="O283" s="70">
        <f>TA!Q230</f>
        <v>0</v>
      </c>
      <c r="P283" s="127">
        <f t="shared" si="31"/>
      </c>
      <c r="Q283" s="125">
        <f>TA!AI230</f>
        <v>0</v>
      </c>
      <c r="R283" s="125">
        <f>TA!Q230+TA!S230+TA!T230+TA!AB230+TA!AH230</f>
        <v>0</v>
      </c>
      <c r="S283" s="67">
        <f t="shared" si="29"/>
      </c>
      <c r="T283" s="70">
        <f>TA!W230</f>
        <v>0</v>
      </c>
      <c r="U283" s="70">
        <f>TA!X230+TA!Y230</f>
        <v>0</v>
      </c>
      <c r="V283" s="67">
        <f t="shared" si="30"/>
      </c>
      <c r="W283" s="70"/>
      <c r="X283" s="70"/>
      <c r="Y283" s="70"/>
      <c r="Z283" s="70"/>
      <c r="AA283" s="70"/>
      <c r="AB283" s="70"/>
      <c r="AC283" s="70"/>
      <c r="AD283" s="70"/>
      <c r="AE283" s="70"/>
      <c r="AF283" s="70"/>
      <c r="AG283" s="70"/>
      <c r="AH283" s="70"/>
    </row>
    <row r="284" spans="1:34" ht="12.75">
      <c r="A284" s="125">
        <v>223</v>
      </c>
      <c r="B284" s="125">
        <f>TA!F231+TA!G231+TA!I231+TA!J231</f>
        <v>19087</v>
      </c>
      <c r="C284" s="125">
        <f>TA!K231+TA!L231+TA!M231+TA!O231+TA!AI231+TA!AL231</f>
        <v>18946</v>
      </c>
      <c r="D284" s="67" t="str">
        <f t="shared" si="26"/>
        <v>ЛОЖЬ</v>
      </c>
      <c r="E284" s="125">
        <f>TA!I231+TA!J231</f>
        <v>17207</v>
      </c>
      <c r="F284" s="125">
        <f>TA!K231+TA!L231+TA!M231+TA!N231+TA!O231</f>
        <v>11548</v>
      </c>
      <c r="G284" s="67" t="str">
        <f t="shared" si="27"/>
        <v>ЛОЖЬ</v>
      </c>
      <c r="H284" s="125">
        <f>TA!S231+TA!T231</f>
        <v>8627</v>
      </c>
      <c r="I284" s="125">
        <f>TA!U231+TA!V231+TA!X231+TA!Y231</f>
        <v>8627</v>
      </c>
      <c r="J284" s="67">
        <f t="shared" si="28"/>
      </c>
      <c r="K284" s="125"/>
      <c r="L284" s="125"/>
      <c r="M284" s="67"/>
      <c r="N284" s="70">
        <v>0</v>
      </c>
      <c r="O284" s="70">
        <f>TA!Q231</f>
        <v>5659</v>
      </c>
      <c r="P284" s="127" t="str">
        <f t="shared" si="31"/>
        <v>ЛОЖЬ</v>
      </c>
      <c r="Q284" s="125">
        <f>TA!AI231</f>
        <v>16324</v>
      </c>
      <c r="R284" s="125">
        <f>TA!Q231+TA!S231+TA!T231+TA!AB231+TA!AH231</f>
        <v>15069</v>
      </c>
      <c r="S284" s="67" t="str">
        <f t="shared" si="29"/>
        <v>ЛОЖЬ</v>
      </c>
      <c r="T284" s="70">
        <f>TA!W231</f>
        <v>0</v>
      </c>
      <c r="U284" s="70">
        <f>TA!X231+TA!Y231</f>
        <v>0</v>
      </c>
      <c r="V284" s="67">
        <f t="shared" si="30"/>
      </c>
      <c r="W284" s="70">
        <f>TA!AT231</f>
        <v>0</v>
      </c>
      <c r="X284" s="70">
        <f>TA!AU231</f>
        <v>0</v>
      </c>
      <c r="Y284" s="67">
        <f>IF(W284=X284,"","ЛОЖЬ")</f>
      </c>
      <c r="Z284" s="70">
        <f>TA!AU164</f>
        <v>0</v>
      </c>
      <c r="AA284" s="70">
        <f>TA!AU164</f>
        <v>0</v>
      </c>
      <c r="AB284" s="67">
        <f>IF(Z284=AA284,"","ЛОЖЬ")</f>
      </c>
      <c r="AC284" s="70">
        <f>TA!AV164</f>
        <v>0</v>
      </c>
      <c r="AD284" s="70">
        <f>TA!AV164</f>
        <v>0</v>
      </c>
      <c r="AE284" s="67">
        <f>IF(AC284=AD284,"","ЛОЖЬ")</f>
      </c>
      <c r="AF284" s="70">
        <f>TA!AW231</f>
        <v>0</v>
      </c>
      <c r="AG284" s="70">
        <f>TA!AW231</f>
        <v>0</v>
      </c>
      <c r="AH284" s="67">
        <f>IF(AF284=AG284,"","ЛОЖЬ")</f>
      </c>
    </row>
    <row r="285" spans="1:34" ht="12.75">
      <c r="A285" s="125">
        <v>224</v>
      </c>
      <c r="B285" s="125">
        <f>TA!F232+TA!G232+TA!I232+TA!J232</f>
        <v>0</v>
      </c>
      <c r="C285" s="125">
        <f>TA!K232+TA!L232+TA!M232+TA!O232+TA!AI232+TA!AL232</f>
        <v>0</v>
      </c>
      <c r="D285" s="67">
        <f t="shared" si="26"/>
      </c>
      <c r="E285" s="125">
        <f>TA!I232+TA!J232</f>
        <v>0</v>
      </c>
      <c r="F285" s="125">
        <f>TA!K232+TA!L232+TA!M232+TA!N232+TA!O232</f>
        <v>0</v>
      </c>
      <c r="G285" s="67">
        <f t="shared" si="27"/>
      </c>
      <c r="H285" s="125">
        <f>TA!S232+TA!T232</f>
        <v>0</v>
      </c>
      <c r="I285" s="125">
        <f>TA!U232+TA!V232+TA!X232+TA!Y232</f>
        <v>0</v>
      </c>
      <c r="J285" s="67">
        <f t="shared" si="28"/>
      </c>
      <c r="K285" s="125"/>
      <c r="L285" s="125"/>
      <c r="M285" s="67"/>
      <c r="N285" s="70">
        <v>0</v>
      </c>
      <c r="O285" s="70">
        <f>TA!Q232</f>
        <v>0</v>
      </c>
      <c r="P285" s="127">
        <f t="shared" si="31"/>
      </c>
      <c r="Q285" s="125">
        <f>TA!AI232</f>
        <v>0</v>
      </c>
      <c r="R285" s="125">
        <f>TA!Q232+TA!S232+TA!T232+TA!AB232+TA!AH232</f>
        <v>0</v>
      </c>
      <c r="S285" s="67">
        <f t="shared" si="29"/>
      </c>
      <c r="T285" s="70">
        <f>TA!W232</f>
        <v>0</v>
      </c>
      <c r="U285" s="70">
        <f>TA!X232+TA!Y232</f>
        <v>0</v>
      </c>
      <c r="V285" s="67">
        <f t="shared" si="30"/>
      </c>
      <c r="W285" s="70"/>
      <c r="X285" s="70"/>
      <c r="Y285" s="70"/>
      <c r="Z285" s="70"/>
      <c r="AA285" s="70"/>
      <c r="AB285" s="70"/>
      <c r="AC285" s="70"/>
      <c r="AD285" s="70"/>
      <c r="AE285" s="70"/>
      <c r="AF285" s="70"/>
      <c r="AG285" s="70"/>
      <c r="AH285" s="70"/>
    </row>
    <row r="286" spans="1:34" ht="12.75">
      <c r="A286" s="125">
        <v>225</v>
      </c>
      <c r="B286" s="125">
        <f>TA!F233+TA!G233+TA!I233+TA!J233</f>
        <v>0</v>
      </c>
      <c r="C286" s="125">
        <f>TA!K233+TA!L233+TA!M233+TA!O233+TA!AI233+TA!AL233</f>
        <v>0</v>
      </c>
      <c r="D286" s="67">
        <f t="shared" si="26"/>
      </c>
      <c r="E286" s="125">
        <f>TA!I233+TA!J233</f>
        <v>0</v>
      </c>
      <c r="F286" s="125">
        <f>TA!K233+TA!L233+TA!M233+TA!N233+TA!O233</f>
        <v>0</v>
      </c>
      <c r="G286" s="67">
        <f t="shared" si="27"/>
      </c>
      <c r="H286" s="125">
        <f>TA!S233+TA!T233</f>
        <v>0</v>
      </c>
      <c r="I286" s="125">
        <f>TA!U233+TA!V233+TA!X233+TA!Y233</f>
        <v>0</v>
      </c>
      <c r="J286" s="67">
        <f t="shared" si="28"/>
      </c>
      <c r="K286" s="125"/>
      <c r="L286" s="125"/>
      <c r="M286" s="67"/>
      <c r="N286" s="70">
        <v>0</v>
      </c>
      <c r="O286" s="70">
        <f>TA!Q233</f>
        <v>0</v>
      </c>
      <c r="P286" s="127">
        <f t="shared" si="31"/>
      </c>
      <c r="Q286" s="125">
        <f>TA!AI233</f>
        <v>0</v>
      </c>
      <c r="R286" s="125">
        <f>TA!Q233+TA!S233+TA!T233+TA!AB233+TA!AH233</f>
        <v>0</v>
      </c>
      <c r="S286" s="67">
        <f t="shared" si="29"/>
      </c>
      <c r="T286" s="70">
        <f>TA!W233</f>
        <v>0</v>
      </c>
      <c r="U286" s="70">
        <f>TA!X233+TA!Y233</f>
        <v>0</v>
      </c>
      <c r="V286" s="67">
        <f t="shared" si="30"/>
      </c>
      <c r="W286" s="70"/>
      <c r="X286" s="70"/>
      <c r="Y286" s="70"/>
      <c r="Z286" s="70"/>
      <c r="AA286" s="70"/>
      <c r="AB286" s="70"/>
      <c r="AC286" s="70"/>
      <c r="AD286" s="70"/>
      <c r="AE286" s="70"/>
      <c r="AF286" s="70"/>
      <c r="AG286" s="70"/>
      <c r="AH286" s="70"/>
    </row>
    <row r="287" spans="1:34" ht="12.75">
      <c r="A287" s="125">
        <v>226</v>
      </c>
      <c r="B287" s="125">
        <f>TA!F234+TA!G234+TA!I234+TA!J234</f>
        <v>0</v>
      </c>
      <c r="C287" s="125">
        <f>TA!K234+TA!L234+TA!M234+TA!O234+TA!AI234+TA!AL234</f>
        <v>0</v>
      </c>
      <c r="D287" s="67">
        <f t="shared" si="26"/>
      </c>
      <c r="E287" s="125">
        <f>TA!I234+TA!J234</f>
        <v>0</v>
      </c>
      <c r="F287" s="125">
        <f>TA!K234+TA!L234+TA!M234+TA!N234+TA!O234</f>
        <v>0</v>
      </c>
      <c r="G287" s="67">
        <f t="shared" si="27"/>
      </c>
      <c r="H287" s="125">
        <f>TA!S234+TA!T234</f>
        <v>0</v>
      </c>
      <c r="I287" s="125">
        <f>TA!U234+TA!V234+TA!X234+TA!Y234</f>
        <v>0</v>
      </c>
      <c r="J287" s="67">
        <f t="shared" si="28"/>
      </c>
      <c r="K287" s="125"/>
      <c r="L287" s="125"/>
      <c r="M287" s="67"/>
      <c r="N287" s="70">
        <v>0</v>
      </c>
      <c r="O287" s="70">
        <f>TA!Q234</f>
        <v>0</v>
      </c>
      <c r="P287" s="127">
        <f t="shared" si="31"/>
      </c>
      <c r="Q287" s="125">
        <f>TA!AI234</f>
        <v>0</v>
      </c>
      <c r="R287" s="125">
        <f>TA!Q234+TA!S234+TA!T234+TA!AB234+TA!AH234</f>
        <v>0</v>
      </c>
      <c r="S287" s="67">
        <f t="shared" si="29"/>
      </c>
      <c r="T287" s="70">
        <f>TA!W234</f>
        <v>0</v>
      </c>
      <c r="U287" s="70">
        <f>TA!X234+TA!Y234</f>
        <v>0</v>
      </c>
      <c r="V287" s="67">
        <f t="shared" si="30"/>
      </c>
      <c r="W287" s="70"/>
      <c r="X287" s="70"/>
      <c r="Y287" s="70"/>
      <c r="Z287" s="70"/>
      <c r="AA287" s="70"/>
      <c r="AB287" s="70"/>
      <c r="AC287" s="70"/>
      <c r="AD287" s="70"/>
      <c r="AE287" s="70"/>
      <c r="AF287" s="70"/>
      <c r="AG287" s="70"/>
      <c r="AH287" s="70"/>
    </row>
    <row r="288" spans="1:34" ht="12.75">
      <c r="A288" s="125">
        <v>227</v>
      </c>
      <c r="B288" s="125">
        <f>TA!F235+TA!G235+TA!I235+TA!J235</f>
        <v>0</v>
      </c>
      <c r="C288" s="125">
        <f>TA!K235+TA!L235+TA!M235+TA!O235+TA!AI235+TA!AL235</f>
        <v>0</v>
      </c>
      <c r="D288" s="67">
        <f t="shared" si="26"/>
      </c>
      <c r="E288" s="125">
        <f>TA!I235+TA!J235</f>
        <v>0</v>
      </c>
      <c r="F288" s="125">
        <f>TA!K235+TA!L235+TA!M235+TA!N235+TA!O235</f>
        <v>0</v>
      </c>
      <c r="G288" s="67">
        <f t="shared" si="27"/>
      </c>
      <c r="H288" s="125">
        <f>TA!S235+TA!T235</f>
        <v>0</v>
      </c>
      <c r="I288" s="125">
        <f>TA!U235+TA!V235+TA!X235+TA!Y235</f>
        <v>0</v>
      </c>
      <c r="J288" s="67">
        <f t="shared" si="28"/>
      </c>
      <c r="K288" s="125"/>
      <c r="L288" s="125"/>
      <c r="M288" s="67"/>
      <c r="N288" s="70">
        <v>0</v>
      </c>
      <c r="O288" s="70">
        <f>TA!Q235</f>
        <v>0</v>
      </c>
      <c r="P288" s="127">
        <f t="shared" si="31"/>
      </c>
      <c r="Q288" s="125">
        <f>TA!AI235</f>
        <v>0</v>
      </c>
      <c r="R288" s="125">
        <f>TA!Q235+TA!S235+TA!T235+TA!AB235+TA!AH235</f>
        <v>0</v>
      </c>
      <c r="S288" s="67">
        <f t="shared" si="29"/>
      </c>
      <c r="T288" s="70">
        <f>TA!W235</f>
        <v>0</v>
      </c>
      <c r="U288" s="70">
        <f>TA!X235+TA!Y235</f>
        <v>0</v>
      </c>
      <c r="V288" s="67">
        <f t="shared" si="30"/>
      </c>
      <c r="W288" s="70"/>
      <c r="X288" s="70"/>
      <c r="Y288" s="70"/>
      <c r="Z288" s="70"/>
      <c r="AA288" s="70"/>
      <c r="AB288" s="70"/>
      <c r="AC288" s="70"/>
      <c r="AD288" s="70"/>
      <c r="AE288" s="70"/>
      <c r="AF288" s="70"/>
      <c r="AG288" s="70"/>
      <c r="AH288" s="70"/>
    </row>
    <row r="289" spans="1:34" ht="12.75">
      <c r="A289" s="125">
        <v>228</v>
      </c>
      <c r="B289" s="125">
        <f>TA!F236+TA!G236+TA!I236+TA!J236</f>
        <v>0</v>
      </c>
      <c r="C289" s="125">
        <f>TA!K236+TA!L236+TA!M236+TA!O236+TA!AI236+TA!AL236</f>
        <v>0</v>
      </c>
      <c r="D289" s="67">
        <f t="shared" si="26"/>
      </c>
      <c r="E289" s="125">
        <f>TA!I236+TA!J236</f>
        <v>0</v>
      </c>
      <c r="F289" s="125">
        <f>TA!K236+TA!L236+TA!M236+TA!N236+TA!O236</f>
        <v>0</v>
      </c>
      <c r="G289" s="67">
        <f t="shared" si="27"/>
      </c>
      <c r="H289" s="125">
        <f>TA!S236+TA!T236</f>
        <v>0</v>
      </c>
      <c r="I289" s="125">
        <f>TA!U236+TA!V236+TA!X236+TA!Y236</f>
        <v>0</v>
      </c>
      <c r="J289" s="67">
        <f t="shared" si="28"/>
      </c>
      <c r="K289" s="125"/>
      <c r="L289" s="125"/>
      <c r="M289" s="67"/>
      <c r="N289" s="70">
        <v>0</v>
      </c>
      <c r="O289" s="70">
        <f>TA!Q236</f>
        <v>0</v>
      </c>
      <c r="P289" s="127">
        <f t="shared" si="31"/>
      </c>
      <c r="Q289" s="125">
        <f>TA!AI236</f>
        <v>0</v>
      </c>
      <c r="R289" s="125">
        <f>TA!Q236+TA!S236+TA!T236+TA!AB236+TA!AH236</f>
        <v>0</v>
      </c>
      <c r="S289" s="67">
        <f t="shared" si="29"/>
      </c>
      <c r="T289" s="70">
        <f>TA!W236</f>
        <v>0</v>
      </c>
      <c r="U289" s="70">
        <f>TA!X236+TA!Y236</f>
        <v>0</v>
      </c>
      <c r="V289" s="67">
        <f t="shared" si="30"/>
      </c>
      <c r="W289" s="70"/>
      <c r="X289" s="70"/>
      <c r="Y289" s="70"/>
      <c r="Z289" s="70"/>
      <c r="AA289" s="70"/>
      <c r="AB289" s="70"/>
      <c r="AC289" s="70"/>
      <c r="AD289" s="70"/>
      <c r="AE289" s="70"/>
      <c r="AF289" s="70"/>
      <c r="AG289" s="70"/>
      <c r="AH289" s="70"/>
    </row>
    <row r="290" spans="1:34" ht="12.75">
      <c r="A290" s="125">
        <v>229</v>
      </c>
      <c r="B290" s="125">
        <f>TA!F237+TA!G237+TA!I237+TA!J237</f>
        <v>4988</v>
      </c>
      <c r="C290" s="125">
        <f>TA!K237+TA!L237+TA!M237+TA!O237+TA!AI237+TA!AL237</f>
        <v>4985</v>
      </c>
      <c r="D290" s="67" t="str">
        <f t="shared" si="26"/>
        <v>ЛОЖЬ</v>
      </c>
      <c r="E290" s="125">
        <f>TA!I237+TA!J237</f>
        <v>4564</v>
      </c>
      <c r="F290" s="125">
        <f>TA!K237+TA!L237+TA!M237+TA!N237+TA!O237</f>
        <v>4564</v>
      </c>
      <c r="G290" s="67">
        <f t="shared" si="27"/>
      </c>
      <c r="H290" s="125">
        <f>TA!S237+TA!T237</f>
        <v>4098</v>
      </c>
      <c r="I290" s="125">
        <f>TA!U237+TA!V237+TA!X237+TA!Y237</f>
        <v>4098</v>
      </c>
      <c r="J290" s="67">
        <f t="shared" si="28"/>
      </c>
      <c r="K290" s="125"/>
      <c r="L290" s="125"/>
      <c r="M290" s="67"/>
      <c r="N290" s="70">
        <v>0</v>
      </c>
      <c r="O290" s="70">
        <f>TA!Q237</f>
        <v>0</v>
      </c>
      <c r="P290" s="127">
        <f t="shared" si="31"/>
      </c>
      <c r="Q290" s="125">
        <f>TA!AI237</f>
        <v>4305</v>
      </c>
      <c r="R290" s="125">
        <f>TA!Q237+TA!S237+TA!T237+TA!AB237+TA!AH237</f>
        <v>4168</v>
      </c>
      <c r="S290" s="67" t="str">
        <f t="shared" si="29"/>
        <v>ЛОЖЬ</v>
      </c>
      <c r="T290" s="70">
        <f>TA!W237</f>
        <v>0</v>
      </c>
      <c r="U290" s="70">
        <f>TA!X237+TA!Y237</f>
        <v>0</v>
      </c>
      <c r="V290" s="67">
        <f t="shared" si="30"/>
      </c>
      <c r="W290" s="70"/>
      <c r="X290" s="70"/>
      <c r="Y290" s="70"/>
      <c r="Z290" s="70"/>
      <c r="AA290" s="70"/>
      <c r="AB290" s="70"/>
      <c r="AC290" s="70"/>
      <c r="AD290" s="70"/>
      <c r="AE290" s="70"/>
      <c r="AF290" s="70"/>
      <c r="AG290" s="70"/>
      <c r="AH290" s="70"/>
    </row>
    <row r="291" spans="1:34" ht="12.75">
      <c r="A291" s="125">
        <v>230</v>
      </c>
      <c r="B291" s="125">
        <f>TA!F238+TA!G238+TA!I238+TA!J238</f>
        <v>26041</v>
      </c>
      <c r="C291" s="125">
        <f>TA!K238+TA!L238+TA!M238+TA!O238+TA!AI238+TA!AL238</f>
        <v>26041</v>
      </c>
      <c r="D291" s="67">
        <f t="shared" si="26"/>
      </c>
      <c r="E291" s="125">
        <f>TA!I238+TA!J238</f>
        <v>26038</v>
      </c>
      <c r="F291" s="125">
        <f>TA!K238+TA!L238+TA!M238+TA!N238+TA!O238</f>
        <v>26038</v>
      </c>
      <c r="G291" s="67">
        <f t="shared" si="27"/>
      </c>
      <c r="H291" s="125">
        <f>TA!S238+TA!T238</f>
        <v>25823</v>
      </c>
      <c r="I291" s="125">
        <f>TA!U238+TA!V238+TA!X238+TA!Y238</f>
        <v>25823</v>
      </c>
      <c r="J291" s="67">
        <f t="shared" si="28"/>
      </c>
      <c r="K291" s="125"/>
      <c r="L291" s="125"/>
      <c r="M291" s="67"/>
      <c r="N291" s="70">
        <v>0</v>
      </c>
      <c r="O291" s="70">
        <f>TA!Q238</f>
        <v>0</v>
      </c>
      <c r="P291" s="127">
        <f t="shared" si="31"/>
      </c>
      <c r="Q291" s="125">
        <f>TA!AI238</f>
        <v>25823</v>
      </c>
      <c r="R291" s="125">
        <f>TA!Q238+TA!S238+TA!T238+TA!AB238+TA!AH238</f>
        <v>25823</v>
      </c>
      <c r="S291" s="67">
        <f t="shared" si="29"/>
      </c>
      <c r="T291" s="70">
        <f>TA!W238</f>
        <v>0</v>
      </c>
      <c r="U291" s="70">
        <f>TA!X238+TA!Y238</f>
        <v>0</v>
      </c>
      <c r="V291" s="67">
        <f t="shared" si="30"/>
      </c>
      <c r="W291" s="70"/>
      <c r="X291" s="70"/>
      <c r="Y291" s="70"/>
      <c r="Z291" s="70"/>
      <c r="AA291" s="70"/>
      <c r="AB291" s="70"/>
      <c r="AC291" s="70"/>
      <c r="AD291" s="70"/>
      <c r="AE291" s="70"/>
      <c r="AF291" s="70"/>
      <c r="AG291" s="70"/>
      <c r="AH291" s="70"/>
    </row>
    <row r="292" spans="1:34" ht="12.75">
      <c r="A292" s="125">
        <v>231</v>
      </c>
      <c r="B292" s="125">
        <f>TA!F239+TA!G239+TA!I239+TA!J239</f>
        <v>28</v>
      </c>
      <c r="C292" s="125">
        <f>TA!K239+TA!L239+TA!M239+TA!O239+TA!AI239+TA!AL239</f>
        <v>28</v>
      </c>
      <c r="D292" s="67">
        <f t="shared" si="26"/>
      </c>
      <c r="E292" s="125">
        <f>TA!I239+TA!J239</f>
        <v>28</v>
      </c>
      <c r="F292" s="125">
        <f>TA!K239+TA!L239+TA!M239+TA!N239+TA!O239</f>
        <v>28</v>
      </c>
      <c r="G292" s="67">
        <f t="shared" si="27"/>
      </c>
      <c r="H292" s="125">
        <f>TA!S239+TA!T239</f>
        <v>18</v>
      </c>
      <c r="I292" s="125">
        <f>TA!U239+TA!V239+TA!X239+TA!Y239</f>
        <v>18</v>
      </c>
      <c r="J292" s="67">
        <f t="shared" si="28"/>
      </c>
      <c r="K292" s="125"/>
      <c r="L292" s="125"/>
      <c r="M292" s="67"/>
      <c r="N292" s="70">
        <v>0</v>
      </c>
      <c r="O292" s="70">
        <f>TA!Q239</f>
        <v>0</v>
      </c>
      <c r="P292" s="127">
        <f t="shared" si="31"/>
      </c>
      <c r="Q292" s="125">
        <f>TA!AI239</f>
        <v>18</v>
      </c>
      <c r="R292" s="125">
        <f>TA!Q239+TA!S239+TA!T239+TA!AB239+TA!AH239</f>
        <v>18</v>
      </c>
      <c r="S292" s="67">
        <f t="shared" si="29"/>
      </c>
      <c r="T292" s="70">
        <f>TA!W239</f>
        <v>0</v>
      </c>
      <c r="U292" s="70">
        <f>TA!X239+TA!Y239</f>
        <v>0</v>
      </c>
      <c r="V292" s="67">
        <f t="shared" si="30"/>
      </c>
      <c r="W292" s="70"/>
      <c r="X292" s="70"/>
      <c r="Y292" s="70"/>
      <c r="Z292" s="70"/>
      <c r="AA292" s="70"/>
      <c r="AB292" s="70"/>
      <c r="AC292" s="70"/>
      <c r="AD292" s="70"/>
      <c r="AE292" s="70"/>
      <c r="AF292" s="70"/>
      <c r="AG292" s="70"/>
      <c r="AH292" s="70"/>
    </row>
    <row r="293" spans="1:34" ht="12.75">
      <c r="A293" s="125">
        <v>232</v>
      </c>
      <c r="B293" s="125">
        <f>TA!F240+TA!G240+TA!I240+TA!J240</f>
        <v>150</v>
      </c>
      <c r="C293" s="125">
        <f>TA!K240+TA!L240+TA!M240+TA!O240+TA!AI240+TA!AL240</f>
        <v>150</v>
      </c>
      <c r="D293" s="67">
        <f t="shared" si="26"/>
      </c>
      <c r="E293" s="125">
        <f>TA!I240+TA!J240</f>
        <v>149</v>
      </c>
      <c r="F293" s="125">
        <f>TA!K240+TA!L240+TA!M240+TA!N240+TA!O240</f>
        <v>149</v>
      </c>
      <c r="G293" s="67">
        <f t="shared" si="27"/>
      </c>
      <c r="H293" s="125">
        <f>TA!S240+TA!T240</f>
        <v>102</v>
      </c>
      <c r="I293" s="125">
        <f>TA!U240+TA!V240+TA!X240+TA!Y240</f>
        <v>102</v>
      </c>
      <c r="J293" s="67">
        <f t="shared" si="28"/>
      </c>
      <c r="K293" s="125"/>
      <c r="L293" s="125"/>
      <c r="M293" s="67"/>
      <c r="N293" s="70">
        <v>0</v>
      </c>
      <c r="O293" s="70">
        <f>TA!Q240</f>
        <v>0</v>
      </c>
      <c r="P293" s="127">
        <f t="shared" si="31"/>
      </c>
      <c r="Q293" s="125">
        <f>TA!AI240</f>
        <v>102</v>
      </c>
      <c r="R293" s="125">
        <f>TA!Q240+TA!S240+TA!T240+TA!AB240+TA!AH240</f>
        <v>102</v>
      </c>
      <c r="S293" s="67">
        <f t="shared" si="29"/>
      </c>
      <c r="T293" s="70">
        <f>TA!W240</f>
        <v>0</v>
      </c>
      <c r="U293" s="70">
        <f>TA!X240+TA!Y240</f>
        <v>0</v>
      </c>
      <c r="V293" s="67">
        <f t="shared" si="30"/>
      </c>
      <c r="W293" s="70"/>
      <c r="X293" s="70"/>
      <c r="Y293" s="70"/>
      <c r="Z293" s="70"/>
      <c r="AA293" s="70"/>
      <c r="AB293" s="70"/>
      <c r="AC293" s="70"/>
      <c r="AD293" s="70"/>
      <c r="AE293" s="70"/>
      <c r="AF293" s="70"/>
      <c r="AG293" s="70"/>
      <c r="AH293" s="70"/>
    </row>
    <row r="294" spans="1:34" ht="12.75">
      <c r="A294" s="125">
        <v>233</v>
      </c>
      <c r="B294" s="125">
        <f>TA!F241+TA!G241+TA!I241+TA!J241</f>
        <v>3</v>
      </c>
      <c r="C294" s="125">
        <f>TA!K241+TA!L241+TA!M241+TA!O241+TA!AI241+TA!AL241</f>
        <v>3</v>
      </c>
      <c r="D294" s="67">
        <f t="shared" si="26"/>
      </c>
      <c r="E294" s="125">
        <f>TA!I241+TA!J241</f>
        <v>3</v>
      </c>
      <c r="F294" s="125">
        <f>TA!K241+TA!L241+TA!M241+TA!N241+TA!O241</f>
        <v>3</v>
      </c>
      <c r="G294" s="67">
        <f t="shared" si="27"/>
      </c>
      <c r="H294" s="125">
        <f>TA!S241+TA!T241</f>
        <v>3</v>
      </c>
      <c r="I294" s="125">
        <f>TA!U241+TA!V241+TA!X241+TA!Y241</f>
        <v>3</v>
      </c>
      <c r="J294" s="67">
        <f t="shared" si="28"/>
      </c>
      <c r="K294" s="125"/>
      <c r="L294" s="125"/>
      <c r="M294" s="67"/>
      <c r="N294" s="70">
        <v>0</v>
      </c>
      <c r="O294" s="70">
        <f>TA!Q241</f>
        <v>0</v>
      </c>
      <c r="P294" s="127">
        <f t="shared" si="31"/>
      </c>
      <c r="Q294" s="125">
        <f>TA!AI241</f>
        <v>3</v>
      </c>
      <c r="R294" s="125">
        <f>TA!Q241+TA!S241+TA!T241+TA!AB241+TA!AH241</f>
        <v>3</v>
      </c>
      <c r="S294" s="67">
        <f t="shared" si="29"/>
      </c>
      <c r="T294" s="70">
        <f>TA!W241</f>
        <v>0</v>
      </c>
      <c r="U294" s="70">
        <f>TA!X241+TA!Y241</f>
        <v>0</v>
      </c>
      <c r="V294" s="67">
        <f t="shared" si="30"/>
      </c>
      <c r="W294" s="70"/>
      <c r="X294" s="70"/>
      <c r="Y294" s="70"/>
      <c r="Z294" s="70"/>
      <c r="AA294" s="70"/>
      <c r="AB294" s="70"/>
      <c r="AC294" s="70"/>
      <c r="AD294" s="70"/>
      <c r="AE294" s="70"/>
      <c r="AF294" s="70"/>
      <c r="AG294" s="70"/>
      <c r="AH294" s="70"/>
    </row>
    <row r="295" spans="1:34" ht="12.75">
      <c r="A295" s="125">
        <v>234</v>
      </c>
      <c r="B295" s="125">
        <f>TA!F242+TA!G242+TA!I242+TA!J242</f>
        <v>5</v>
      </c>
      <c r="C295" s="125">
        <f>TA!K242+TA!L242+TA!M242+TA!O242+TA!AI242+TA!AL242</f>
        <v>5</v>
      </c>
      <c r="D295" s="67">
        <f t="shared" si="26"/>
      </c>
      <c r="E295" s="125">
        <f>TA!I242+TA!J242</f>
        <v>5</v>
      </c>
      <c r="F295" s="125">
        <f>TA!K242+TA!L242+TA!M242+TA!N242+TA!O242</f>
        <v>5</v>
      </c>
      <c r="G295" s="67">
        <f t="shared" si="27"/>
      </c>
      <c r="H295" s="125">
        <f>TA!S242+TA!T242</f>
        <v>3</v>
      </c>
      <c r="I295" s="125">
        <f>TA!U242+TA!V242+TA!X242+TA!Y242</f>
        <v>3</v>
      </c>
      <c r="J295" s="67">
        <f t="shared" si="28"/>
      </c>
      <c r="K295" s="125"/>
      <c r="L295" s="125"/>
      <c r="M295" s="67"/>
      <c r="N295" s="70">
        <v>0</v>
      </c>
      <c r="O295" s="70">
        <f>TA!Q242</f>
        <v>0</v>
      </c>
      <c r="P295" s="127">
        <f t="shared" si="31"/>
      </c>
      <c r="Q295" s="125">
        <f>TA!AI242</f>
        <v>3</v>
      </c>
      <c r="R295" s="125">
        <f>TA!Q242+TA!S242+TA!T242+TA!AB242+TA!AH242</f>
        <v>3</v>
      </c>
      <c r="S295" s="67">
        <f t="shared" si="29"/>
      </c>
      <c r="T295" s="70">
        <f>TA!W242</f>
        <v>0</v>
      </c>
      <c r="U295" s="70">
        <f>TA!X242+TA!Y242</f>
        <v>0</v>
      </c>
      <c r="V295" s="67">
        <f t="shared" si="30"/>
      </c>
      <c r="W295" s="70"/>
      <c r="X295" s="70"/>
      <c r="Y295" s="70"/>
      <c r="Z295" s="70"/>
      <c r="AA295" s="70"/>
      <c r="AB295" s="70"/>
      <c r="AC295" s="70"/>
      <c r="AD295" s="70"/>
      <c r="AE295" s="70"/>
      <c r="AF295" s="70"/>
      <c r="AG295" s="70"/>
      <c r="AH295" s="70"/>
    </row>
    <row r="296" spans="1:34" ht="12.75">
      <c r="A296" s="125">
        <v>235</v>
      </c>
      <c r="B296" s="125">
        <f>TA!F243+TA!G243+TA!I243+TA!J243</f>
        <v>195</v>
      </c>
      <c r="C296" s="125">
        <f>TA!K243+TA!L243+TA!M243+TA!O243+TA!AI243+TA!AL243</f>
        <v>195</v>
      </c>
      <c r="D296" s="67">
        <f t="shared" si="26"/>
      </c>
      <c r="E296" s="125">
        <f>TA!I243+TA!J243</f>
        <v>193</v>
      </c>
      <c r="F296" s="125">
        <f>TA!K243+TA!L243+TA!M243+TA!N243+TA!O243</f>
        <v>193</v>
      </c>
      <c r="G296" s="67">
        <f t="shared" si="27"/>
      </c>
      <c r="H296" s="125">
        <f>TA!S243+TA!T243</f>
        <v>163</v>
      </c>
      <c r="I296" s="125">
        <f>TA!U243+TA!V243+TA!X243+TA!Y243</f>
        <v>163</v>
      </c>
      <c r="J296" s="67">
        <f t="shared" si="28"/>
      </c>
      <c r="K296" s="125"/>
      <c r="L296" s="125"/>
      <c r="M296" s="67"/>
      <c r="N296" s="70">
        <v>0</v>
      </c>
      <c r="O296" s="70">
        <f>TA!Q243</f>
        <v>0</v>
      </c>
      <c r="P296" s="127">
        <f t="shared" si="31"/>
      </c>
      <c r="Q296" s="125">
        <f>TA!AI243</f>
        <v>163</v>
      </c>
      <c r="R296" s="125">
        <f>TA!Q243+TA!S243+TA!T243+TA!AB243+TA!AH243</f>
        <v>163</v>
      </c>
      <c r="S296" s="67">
        <f t="shared" si="29"/>
      </c>
      <c r="T296" s="70">
        <f>TA!W243</f>
        <v>0</v>
      </c>
      <c r="U296" s="70">
        <f>TA!X243+TA!Y243</f>
        <v>0</v>
      </c>
      <c r="V296" s="67">
        <f t="shared" si="30"/>
      </c>
      <c r="W296" s="70"/>
      <c r="X296" s="70"/>
      <c r="Y296" s="70"/>
      <c r="Z296" s="70"/>
      <c r="AA296" s="70"/>
      <c r="AB296" s="70"/>
      <c r="AC296" s="70"/>
      <c r="AD296" s="70"/>
      <c r="AE296" s="70"/>
      <c r="AF296" s="70"/>
      <c r="AG296" s="70"/>
      <c r="AH296" s="70"/>
    </row>
    <row r="297" spans="1:34" ht="12.75">
      <c r="A297" s="125">
        <v>236</v>
      </c>
      <c r="B297" s="125">
        <f>TA!F244+TA!G244+TA!I244+TA!J244</f>
        <v>5509</v>
      </c>
      <c r="C297" s="125">
        <f>TA!K244+TA!L244+TA!M244+TA!O244+TA!AI244+TA!AL244</f>
        <v>5509</v>
      </c>
      <c r="D297" s="67">
        <f t="shared" si="26"/>
      </c>
      <c r="E297" s="125">
        <f>TA!I244+TA!J244</f>
        <v>5509</v>
      </c>
      <c r="F297" s="125">
        <f>TA!K244+TA!L244+TA!M244+TA!N244+TA!O244</f>
        <v>5509</v>
      </c>
      <c r="G297" s="67">
        <f t="shared" si="27"/>
      </c>
      <c r="H297" s="125">
        <f>TA!S244+TA!T244</f>
        <v>5497</v>
      </c>
      <c r="I297" s="125">
        <f>TA!U244+TA!V244+TA!X244+TA!Y244</f>
        <v>5497</v>
      </c>
      <c r="J297" s="67">
        <f t="shared" si="28"/>
      </c>
      <c r="K297" s="125"/>
      <c r="L297" s="125"/>
      <c r="M297" s="67"/>
      <c r="N297" s="70">
        <v>0</v>
      </c>
      <c r="O297" s="70">
        <f>TA!Q244</f>
        <v>0</v>
      </c>
      <c r="P297" s="127">
        <f t="shared" si="31"/>
      </c>
      <c r="Q297" s="125">
        <f>TA!AI244</f>
        <v>5497</v>
      </c>
      <c r="R297" s="125">
        <f>TA!Q244+TA!S244+TA!T244+TA!AB244+TA!AH244</f>
        <v>5497</v>
      </c>
      <c r="S297" s="67">
        <f t="shared" si="29"/>
      </c>
      <c r="T297" s="70">
        <f>TA!W244</f>
        <v>0</v>
      </c>
      <c r="U297" s="70">
        <f>TA!X244+TA!Y244</f>
        <v>0</v>
      </c>
      <c r="V297" s="67">
        <f t="shared" si="30"/>
      </c>
      <c r="W297" s="70"/>
      <c r="X297" s="70"/>
      <c r="Y297" s="70"/>
      <c r="Z297" s="70"/>
      <c r="AA297" s="70"/>
      <c r="AB297" s="70"/>
      <c r="AC297" s="70"/>
      <c r="AD297" s="70"/>
      <c r="AE297" s="70"/>
      <c r="AF297" s="70"/>
      <c r="AG297" s="70"/>
      <c r="AH297" s="70"/>
    </row>
    <row r="298" spans="1:34" ht="12.75">
      <c r="A298" s="125">
        <v>237</v>
      </c>
      <c r="B298" s="125">
        <f>TA!F245+TA!G245+TA!I245+TA!J245</f>
        <v>3291</v>
      </c>
      <c r="C298" s="125">
        <f>TA!K245+TA!L245+TA!M245+TA!O245+TA!AI245+TA!AL245</f>
        <v>3291</v>
      </c>
      <c r="D298" s="67">
        <f t="shared" si="26"/>
      </c>
      <c r="E298" s="125">
        <f>TA!I245+TA!J245</f>
        <v>3291</v>
      </c>
      <c r="F298" s="125">
        <f>TA!K245+TA!L245+TA!M245+TA!N245+TA!O245</f>
        <v>3291</v>
      </c>
      <c r="G298" s="67">
        <f t="shared" si="27"/>
      </c>
      <c r="H298" s="125">
        <f>TA!S245+TA!T245</f>
        <v>3291</v>
      </c>
      <c r="I298" s="125">
        <f>TA!U245+TA!V245+TA!X245+TA!Y245</f>
        <v>3291</v>
      </c>
      <c r="J298" s="67">
        <f t="shared" si="28"/>
      </c>
      <c r="K298" s="125"/>
      <c r="L298" s="125"/>
      <c r="M298" s="67"/>
      <c r="N298" s="70">
        <v>0</v>
      </c>
      <c r="O298" s="70">
        <f>TA!Q245</f>
        <v>0</v>
      </c>
      <c r="P298" s="127">
        <f t="shared" si="31"/>
      </c>
      <c r="Q298" s="125">
        <f>TA!AI245</f>
        <v>3291</v>
      </c>
      <c r="R298" s="125">
        <f>TA!Q245+TA!S245+TA!T245+TA!AB245+TA!AH245</f>
        <v>3291</v>
      </c>
      <c r="S298" s="67">
        <f t="shared" si="29"/>
      </c>
      <c r="T298" s="70">
        <f>TA!W245</f>
        <v>0</v>
      </c>
      <c r="U298" s="70">
        <f>TA!X245+TA!Y245</f>
        <v>0</v>
      </c>
      <c r="V298" s="67">
        <f t="shared" si="30"/>
      </c>
      <c r="W298" s="70"/>
      <c r="X298" s="70"/>
      <c r="Y298" s="70"/>
      <c r="Z298" s="70"/>
      <c r="AA298" s="70"/>
      <c r="AB298" s="70"/>
      <c r="AC298" s="70"/>
      <c r="AD298" s="70"/>
      <c r="AE298" s="70"/>
      <c r="AF298" s="70"/>
      <c r="AG298" s="70"/>
      <c r="AH298" s="70"/>
    </row>
    <row r="299" spans="1:34" ht="12.75">
      <c r="A299" s="125">
        <v>238</v>
      </c>
      <c r="B299" s="125">
        <f>TA!F246+TA!G246+TA!I246+TA!J246</f>
        <v>7676</v>
      </c>
      <c r="C299" s="125">
        <f>TA!K246+TA!L246+TA!M246+TA!O246+TA!AI246+TA!AL246</f>
        <v>7676</v>
      </c>
      <c r="D299" s="67">
        <f t="shared" si="26"/>
      </c>
      <c r="E299" s="125">
        <f>TA!I246+TA!J246</f>
        <v>7676</v>
      </c>
      <c r="F299" s="125">
        <f>TA!K246+TA!L246+TA!M246+TA!N246+TA!O246</f>
        <v>7676</v>
      </c>
      <c r="G299" s="67">
        <f t="shared" si="27"/>
      </c>
      <c r="H299" s="125">
        <f>TA!S246+TA!T246</f>
        <v>7659</v>
      </c>
      <c r="I299" s="125">
        <f>TA!U246+TA!V246+TA!X246+TA!Y246</f>
        <v>7659</v>
      </c>
      <c r="J299" s="67">
        <f t="shared" si="28"/>
      </c>
      <c r="K299" s="125"/>
      <c r="L299" s="125"/>
      <c r="M299" s="67"/>
      <c r="N299" s="70">
        <v>0</v>
      </c>
      <c r="O299" s="70">
        <f>TA!Q246</f>
        <v>0</v>
      </c>
      <c r="P299" s="127">
        <f t="shared" si="31"/>
      </c>
      <c r="Q299" s="125">
        <f>TA!AI246</f>
        <v>7659</v>
      </c>
      <c r="R299" s="125">
        <f>TA!Q246+TA!S246+TA!T246+TA!AB246+TA!AH246</f>
        <v>7659</v>
      </c>
      <c r="S299" s="67">
        <f t="shared" si="29"/>
      </c>
      <c r="T299" s="70">
        <f>TA!W246</f>
        <v>0</v>
      </c>
      <c r="U299" s="70">
        <f>TA!X246+TA!Y246</f>
        <v>0</v>
      </c>
      <c r="V299" s="67">
        <f t="shared" si="30"/>
      </c>
      <c r="W299" s="70"/>
      <c r="X299" s="70"/>
      <c r="Y299" s="70"/>
      <c r="Z299" s="70"/>
      <c r="AA299" s="70"/>
      <c r="AB299" s="70"/>
      <c r="AC299" s="70"/>
      <c r="AD299" s="70"/>
      <c r="AE299" s="70"/>
      <c r="AF299" s="70"/>
      <c r="AG299" s="70"/>
      <c r="AH299" s="70"/>
    </row>
    <row r="300" spans="1:34" ht="12.75">
      <c r="A300" s="125">
        <v>239</v>
      </c>
      <c r="B300" s="125">
        <f>TA!F247+TA!G247+TA!I247+TA!J247</f>
        <v>8393</v>
      </c>
      <c r="C300" s="125">
        <f>TA!K247+TA!L247+TA!M247+TA!O247+TA!AI247+TA!AL247</f>
        <v>8393</v>
      </c>
      <c r="D300" s="67">
        <f t="shared" si="26"/>
      </c>
      <c r="E300" s="125">
        <f>TA!I247+TA!J247</f>
        <v>8393</v>
      </c>
      <c r="F300" s="125">
        <f>TA!K247+TA!L247+TA!M247+TA!N247+TA!O247</f>
        <v>8393</v>
      </c>
      <c r="G300" s="67">
        <f t="shared" si="27"/>
      </c>
      <c r="H300" s="125">
        <f>TA!S247+TA!T247</f>
        <v>8390</v>
      </c>
      <c r="I300" s="125">
        <f>TA!U247+TA!V247+TA!X247+TA!Y247</f>
        <v>8390</v>
      </c>
      <c r="J300" s="67">
        <f t="shared" si="28"/>
      </c>
      <c r="K300" s="125"/>
      <c r="L300" s="125"/>
      <c r="M300" s="67"/>
      <c r="N300" s="70">
        <v>0</v>
      </c>
      <c r="O300" s="70">
        <f>TA!Q247</f>
        <v>0</v>
      </c>
      <c r="P300" s="127">
        <f t="shared" si="31"/>
      </c>
      <c r="Q300" s="125">
        <f>TA!AI247</f>
        <v>8390</v>
      </c>
      <c r="R300" s="125">
        <f>TA!Q247+TA!S247+TA!T247+TA!AB247+TA!AH247</f>
        <v>8390</v>
      </c>
      <c r="S300" s="67">
        <f t="shared" si="29"/>
      </c>
      <c r="T300" s="70">
        <f>TA!W247</f>
        <v>0</v>
      </c>
      <c r="U300" s="70">
        <f>TA!X247+TA!Y247</f>
        <v>0</v>
      </c>
      <c r="V300" s="67">
        <f t="shared" si="30"/>
      </c>
      <c r="W300" s="70"/>
      <c r="X300" s="70"/>
      <c r="Y300" s="70"/>
      <c r="Z300" s="70"/>
      <c r="AA300" s="70"/>
      <c r="AB300" s="70"/>
      <c r="AC300" s="70"/>
      <c r="AD300" s="70"/>
      <c r="AE300" s="70"/>
      <c r="AF300" s="70"/>
      <c r="AG300" s="70"/>
      <c r="AH300" s="70"/>
    </row>
    <row r="301" spans="1:34" ht="12.75">
      <c r="A301" s="125">
        <v>240</v>
      </c>
      <c r="B301" s="125">
        <f>TA!F248+TA!G248+TA!I248+TA!J248</f>
        <v>0</v>
      </c>
      <c r="C301" s="125">
        <f>TA!K248+TA!L248+TA!M248+TA!O248+TA!AI248+TA!AL248</f>
        <v>0</v>
      </c>
      <c r="D301" s="67">
        <f t="shared" si="26"/>
      </c>
      <c r="E301" s="125">
        <f>TA!I248+TA!J248</f>
        <v>0</v>
      </c>
      <c r="F301" s="125">
        <f>TA!K248+TA!L248+TA!M248+TA!N248+TA!O248</f>
        <v>0</v>
      </c>
      <c r="G301" s="67">
        <f t="shared" si="27"/>
      </c>
      <c r="H301" s="125">
        <f>TA!S248+TA!T248</f>
        <v>0</v>
      </c>
      <c r="I301" s="125">
        <f>TA!U248+TA!V248+TA!X248+TA!Y248</f>
        <v>0</v>
      </c>
      <c r="J301" s="67">
        <f t="shared" si="28"/>
      </c>
      <c r="K301" s="125"/>
      <c r="L301" s="125"/>
      <c r="M301" s="67"/>
      <c r="N301" s="70">
        <v>0</v>
      </c>
      <c r="O301" s="70">
        <f>TA!Q248</f>
        <v>0</v>
      </c>
      <c r="P301" s="127">
        <f t="shared" si="31"/>
      </c>
      <c r="Q301" s="125">
        <f>TA!AI248</f>
        <v>0</v>
      </c>
      <c r="R301" s="125">
        <f>TA!Q248+TA!S248+TA!T248+TA!AB248+TA!AH248</f>
        <v>0</v>
      </c>
      <c r="S301" s="67">
        <f t="shared" si="29"/>
      </c>
      <c r="T301" s="70">
        <f>TA!W248</f>
        <v>0</v>
      </c>
      <c r="U301" s="70">
        <f>TA!X248+TA!Y248</f>
        <v>0</v>
      </c>
      <c r="V301" s="67">
        <f t="shared" si="30"/>
      </c>
      <c r="W301" s="70"/>
      <c r="X301" s="70"/>
      <c r="Y301" s="70"/>
      <c r="Z301" s="70"/>
      <c r="AA301" s="70"/>
      <c r="AB301" s="70"/>
      <c r="AC301" s="70"/>
      <c r="AD301" s="70"/>
      <c r="AE301" s="70"/>
      <c r="AF301" s="70"/>
      <c r="AG301" s="70"/>
      <c r="AH301" s="70"/>
    </row>
    <row r="302" spans="1:34" ht="12.75">
      <c r="A302" s="125">
        <v>241</v>
      </c>
      <c r="B302" s="125">
        <f>TA!F249+TA!G249+TA!I249+TA!J249</f>
        <v>0</v>
      </c>
      <c r="C302" s="125">
        <f>TA!K249+TA!L249+TA!M249+TA!O249+TA!AI249+TA!AL249</f>
        <v>0</v>
      </c>
      <c r="D302" s="67">
        <f t="shared" si="26"/>
      </c>
      <c r="E302" s="125">
        <f>TA!I249+TA!J249</f>
        <v>0</v>
      </c>
      <c r="F302" s="125">
        <f>TA!K249+TA!L249+TA!M249+TA!N249+TA!O249</f>
        <v>0</v>
      </c>
      <c r="G302" s="67">
        <f t="shared" si="27"/>
      </c>
      <c r="H302" s="125">
        <f>TA!S249+TA!T249</f>
        <v>0</v>
      </c>
      <c r="I302" s="125">
        <f>TA!U249+TA!V249+TA!X249+TA!Y249</f>
        <v>0</v>
      </c>
      <c r="J302" s="67">
        <f t="shared" si="28"/>
      </c>
      <c r="K302" s="125"/>
      <c r="L302" s="125"/>
      <c r="M302" s="67"/>
      <c r="N302" s="70">
        <v>0</v>
      </c>
      <c r="O302" s="70">
        <f>TA!Q249</f>
        <v>0</v>
      </c>
      <c r="P302" s="127">
        <f t="shared" si="31"/>
      </c>
      <c r="Q302" s="125">
        <f>TA!AI249</f>
        <v>0</v>
      </c>
      <c r="R302" s="125">
        <f>TA!Q249+TA!S249+TA!T249+TA!AB249+TA!AH249</f>
        <v>0</v>
      </c>
      <c r="S302" s="67">
        <f t="shared" si="29"/>
      </c>
      <c r="T302" s="70">
        <f>TA!W249</f>
        <v>0</v>
      </c>
      <c r="U302" s="70">
        <f>TA!X249+TA!Y249</f>
        <v>0</v>
      </c>
      <c r="V302" s="67">
        <f t="shared" si="30"/>
      </c>
      <c r="W302" s="70"/>
      <c r="X302" s="70"/>
      <c r="Y302" s="70"/>
      <c r="Z302" s="70"/>
      <c r="AA302" s="70"/>
      <c r="AB302" s="70"/>
      <c r="AC302" s="70"/>
      <c r="AD302" s="70"/>
      <c r="AE302" s="70"/>
      <c r="AF302" s="70"/>
      <c r="AG302" s="70"/>
      <c r="AH302" s="70"/>
    </row>
    <row r="303" spans="1:34" ht="12.75">
      <c r="A303" s="125">
        <v>242</v>
      </c>
      <c r="B303" s="125">
        <f>TA!F250+TA!G250+TA!I250+TA!J250</f>
        <v>182</v>
      </c>
      <c r="C303" s="125">
        <f>TA!K250+TA!L250+TA!M250+TA!O250+TA!AI250+TA!AL250</f>
        <v>182</v>
      </c>
      <c r="D303" s="67">
        <f t="shared" si="26"/>
      </c>
      <c r="E303" s="125">
        <f>TA!I250+TA!J250</f>
        <v>182</v>
      </c>
      <c r="F303" s="125">
        <f>TA!K250+TA!L250+TA!M250+TA!N250+TA!O250</f>
        <v>182</v>
      </c>
      <c r="G303" s="67">
        <f t="shared" si="27"/>
      </c>
      <c r="H303" s="125">
        <f>TA!S250+TA!T250</f>
        <v>134</v>
      </c>
      <c r="I303" s="125">
        <f>TA!U250+TA!V250+TA!X250+TA!Y250</f>
        <v>134</v>
      </c>
      <c r="J303" s="67">
        <f t="shared" si="28"/>
      </c>
      <c r="K303" s="125"/>
      <c r="L303" s="125"/>
      <c r="M303" s="67"/>
      <c r="N303" s="70">
        <v>0</v>
      </c>
      <c r="O303" s="70">
        <f>TA!Q250</f>
        <v>0</v>
      </c>
      <c r="P303" s="127">
        <f t="shared" si="31"/>
      </c>
      <c r="Q303" s="125">
        <f>TA!AI250</f>
        <v>134</v>
      </c>
      <c r="R303" s="125">
        <f>TA!Q250+TA!S250+TA!T250+TA!AB250+TA!AH250</f>
        <v>134</v>
      </c>
      <c r="S303" s="67">
        <f t="shared" si="29"/>
      </c>
      <c r="T303" s="70">
        <f>TA!W250</f>
        <v>0</v>
      </c>
      <c r="U303" s="70">
        <f>TA!X250+TA!Y250</f>
        <v>0</v>
      </c>
      <c r="V303" s="67">
        <f t="shared" si="30"/>
      </c>
      <c r="W303" s="70"/>
      <c r="X303" s="70"/>
      <c r="Y303" s="70"/>
      <c r="Z303" s="70"/>
      <c r="AA303" s="70"/>
      <c r="AB303" s="70"/>
      <c r="AC303" s="70"/>
      <c r="AD303" s="70"/>
      <c r="AE303" s="70"/>
      <c r="AF303" s="70"/>
      <c r="AG303" s="70"/>
      <c r="AH303" s="70"/>
    </row>
    <row r="304" spans="1:34" ht="12.75">
      <c r="A304" s="125">
        <v>243</v>
      </c>
      <c r="B304" s="125">
        <f>TA!F251+TA!G251+TA!I251+TA!J251</f>
        <v>426</v>
      </c>
      <c r="C304" s="125">
        <f>TA!K251+TA!L251+TA!M251+TA!O251+TA!AI251+TA!AL251</f>
        <v>426</v>
      </c>
      <c r="D304" s="67">
        <f t="shared" si="26"/>
      </c>
      <c r="E304" s="125">
        <f>TA!I251+TA!J251</f>
        <v>426</v>
      </c>
      <c r="F304" s="125">
        <f>TA!K251+TA!L251+TA!M251+TA!N251+TA!O251</f>
        <v>426</v>
      </c>
      <c r="G304" s="67">
        <f t="shared" si="27"/>
      </c>
      <c r="H304" s="125">
        <f>TA!S251+TA!T251</f>
        <v>399</v>
      </c>
      <c r="I304" s="125">
        <f>TA!U251+TA!V251+TA!X251+TA!Y251</f>
        <v>399</v>
      </c>
      <c r="J304" s="67">
        <f t="shared" si="28"/>
      </c>
      <c r="K304" s="125"/>
      <c r="L304" s="125"/>
      <c r="M304" s="67"/>
      <c r="N304" s="70">
        <v>0</v>
      </c>
      <c r="O304" s="70">
        <f>TA!Q251</f>
        <v>0</v>
      </c>
      <c r="P304" s="127">
        <f t="shared" si="31"/>
      </c>
      <c r="Q304" s="125">
        <f>TA!AI251</f>
        <v>399</v>
      </c>
      <c r="R304" s="125">
        <f>TA!Q251+TA!S251+TA!T251+TA!AB251+TA!AH251</f>
        <v>399</v>
      </c>
      <c r="S304" s="67">
        <f t="shared" si="29"/>
      </c>
      <c r="T304" s="70">
        <f>TA!W251</f>
        <v>0</v>
      </c>
      <c r="U304" s="70">
        <f>TA!X251+TA!Y251</f>
        <v>0</v>
      </c>
      <c r="V304" s="67">
        <f t="shared" si="30"/>
      </c>
      <c r="W304" s="70"/>
      <c r="X304" s="70"/>
      <c r="Y304" s="70"/>
      <c r="Z304" s="70"/>
      <c r="AA304" s="70"/>
      <c r="AB304" s="70"/>
      <c r="AC304" s="70"/>
      <c r="AD304" s="70"/>
      <c r="AE304" s="70"/>
      <c r="AF304" s="70"/>
      <c r="AG304" s="70"/>
      <c r="AH304" s="70"/>
    </row>
    <row r="305" spans="1:34" ht="12.75">
      <c r="A305" s="125">
        <v>244</v>
      </c>
      <c r="B305" s="125">
        <f>TA!F252+TA!G252+TA!I252+TA!J252</f>
        <v>1</v>
      </c>
      <c r="C305" s="125">
        <f>TA!K252+TA!L252+TA!M252+TA!O252+TA!AI252+TA!AL252</f>
        <v>1</v>
      </c>
      <c r="D305" s="67">
        <f t="shared" si="26"/>
      </c>
      <c r="E305" s="125">
        <f>TA!I252+TA!J252</f>
        <v>1</v>
      </c>
      <c r="F305" s="125">
        <f>TA!K252+TA!L252+TA!M252+TA!N252+TA!O252</f>
        <v>1</v>
      </c>
      <c r="G305" s="67">
        <f t="shared" si="27"/>
      </c>
      <c r="H305" s="125">
        <f>TA!S252+TA!T252</f>
        <v>1</v>
      </c>
      <c r="I305" s="125">
        <f>TA!U252+TA!V252+TA!X252+TA!Y252</f>
        <v>1</v>
      </c>
      <c r="J305" s="67">
        <f t="shared" si="28"/>
      </c>
      <c r="K305" s="125"/>
      <c r="L305" s="125"/>
      <c r="M305" s="67"/>
      <c r="N305" s="70">
        <v>0</v>
      </c>
      <c r="O305" s="70">
        <f>TA!Q252</f>
        <v>0</v>
      </c>
      <c r="P305" s="127">
        <f t="shared" si="31"/>
      </c>
      <c r="Q305" s="125">
        <f>TA!AI252</f>
        <v>1</v>
      </c>
      <c r="R305" s="125">
        <f>TA!Q252+TA!S252+TA!T252+TA!AB252+TA!AH252</f>
        <v>1</v>
      </c>
      <c r="S305" s="67">
        <f t="shared" si="29"/>
      </c>
      <c r="T305" s="70">
        <f>TA!W252</f>
        <v>0</v>
      </c>
      <c r="U305" s="70">
        <f>TA!X252+TA!Y252</f>
        <v>0</v>
      </c>
      <c r="V305" s="67">
        <f t="shared" si="30"/>
      </c>
      <c r="W305" s="70"/>
      <c r="X305" s="70"/>
      <c r="Y305" s="70"/>
      <c r="Z305" s="70"/>
      <c r="AA305" s="70"/>
      <c r="AB305" s="70"/>
      <c r="AC305" s="70"/>
      <c r="AD305" s="70"/>
      <c r="AE305" s="70"/>
      <c r="AF305" s="70"/>
      <c r="AG305" s="70"/>
      <c r="AH305" s="70"/>
    </row>
    <row r="306" spans="1:34" ht="12.75">
      <c r="A306" s="125">
        <v>245</v>
      </c>
      <c r="B306" s="125">
        <f>TA!F253+TA!G253+TA!I253+TA!J253</f>
        <v>148</v>
      </c>
      <c r="C306" s="125">
        <f>TA!K253+TA!L253+TA!M253+TA!O253+TA!AI253+TA!AL253</f>
        <v>148</v>
      </c>
      <c r="D306" s="67">
        <f t="shared" si="26"/>
      </c>
      <c r="E306" s="125">
        <f>TA!I253+TA!J253</f>
        <v>148</v>
      </c>
      <c r="F306" s="125">
        <f>TA!K253+TA!L253+TA!M253+TA!N253+TA!O253</f>
        <v>148</v>
      </c>
      <c r="G306" s="67">
        <f t="shared" si="27"/>
      </c>
      <c r="H306" s="125">
        <f>TA!S253+TA!T253</f>
        <v>133</v>
      </c>
      <c r="I306" s="125">
        <f>TA!U253+TA!V253+TA!X253+TA!Y253</f>
        <v>133</v>
      </c>
      <c r="J306" s="67">
        <f t="shared" si="28"/>
      </c>
      <c r="K306" s="125"/>
      <c r="L306" s="125"/>
      <c r="M306" s="67"/>
      <c r="N306" s="70">
        <v>0</v>
      </c>
      <c r="O306" s="70">
        <f>TA!Q253</f>
        <v>0</v>
      </c>
      <c r="P306" s="127">
        <f t="shared" si="31"/>
      </c>
      <c r="Q306" s="125">
        <f>TA!AI253</f>
        <v>133</v>
      </c>
      <c r="R306" s="125">
        <f>TA!Q253+TA!S253+TA!T253+TA!AB253+TA!AH253</f>
        <v>133</v>
      </c>
      <c r="S306" s="67">
        <f t="shared" si="29"/>
      </c>
      <c r="T306" s="70">
        <f>TA!W253</f>
        <v>0</v>
      </c>
      <c r="U306" s="70">
        <f>TA!X253+TA!Y253</f>
        <v>0</v>
      </c>
      <c r="V306" s="67">
        <f t="shared" si="30"/>
      </c>
      <c r="W306" s="70"/>
      <c r="X306" s="70"/>
      <c r="Y306" s="70"/>
      <c r="Z306" s="70"/>
      <c r="AA306" s="70"/>
      <c r="AB306" s="70"/>
      <c r="AC306" s="70"/>
      <c r="AD306" s="70"/>
      <c r="AE306" s="70"/>
      <c r="AF306" s="70"/>
      <c r="AG306" s="70"/>
      <c r="AH306" s="70"/>
    </row>
    <row r="307" spans="1:34" ht="12.75">
      <c r="A307" s="125">
        <v>246</v>
      </c>
      <c r="B307" s="125">
        <f>TA!F254+TA!G254+TA!I254+TA!J254</f>
        <v>0</v>
      </c>
      <c r="C307" s="125">
        <f>TA!K254+TA!L254+TA!M254+TA!O254+TA!AI254+TA!AL254</f>
        <v>0</v>
      </c>
      <c r="D307" s="67">
        <f t="shared" si="26"/>
      </c>
      <c r="E307" s="125">
        <f>TA!I254+TA!J254</f>
        <v>0</v>
      </c>
      <c r="F307" s="125">
        <f>TA!K254+TA!L254+TA!M254+TA!N254+TA!O254</f>
        <v>0</v>
      </c>
      <c r="G307" s="67">
        <f t="shared" si="27"/>
      </c>
      <c r="H307" s="125">
        <f>TA!S254+TA!T254</f>
        <v>0</v>
      </c>
      <c r="I307" s="125">
        <f>TA!U254+TA!V254+TA!X254+TA!Y254</f>
        <v>0</v>
      </c>
      <c r="J307" s="67">
        <f t="shared" si="28"/>
      </c>
      <c r="K307" s="125"/>
      <c r="L307" s="125"/>
      <c r="M307" s="67"/>
      <c r="N307" s="70">
        <v>0</v>
      </c>
      <c r="O307" s="70">
        <f>TA!Q254</f>
        <v>0</v>
      </c>
      <c r="P307" s="127">
        <f t="shared" si="31"/>
      </c>
      <c r="Q307" s="125">
        <f>TA!AI254</f>
        <v>0</v>
      </c>
      <c r="R307" s="125">
        <f>TA!Q254+TA!S254+TA!T254+TA!AB254+TA!AH254</f>
        <v>0</v>
      </c>
      <c r="S307" s="67">
        <f t="shared" si="29"/>
      </c>
      <c r="T307" s="70">
        <f>TA!W254</f>
        <v>0</v>
      </c>
      <c r="U307" s="70">
        <f>TA!X254+TA!Y254</f>
        <v>0</v>
      </c>
      <c r="V307" s="67">
        <f t="shared" si="30"/>
      </c>
      <c r="W307" s="70"/>
      <c r="X307" s="70"/>
      <c r="Y307" s="70"/>
      <c r="Z307" s="70"/>
      <c r="AA307" s="70"/>
      <c r="AB307" s="70"/>
      <c r="AC307" s="70"/>
      <c r="AD307" s="70"/>
      <c r="AE307" s="70"/>
      <c r="AF307" s="70"/>
      <c r="AG307" s="70"/>
      <c r="AH307" s="70"/>
    </row>
    <row r="308" spans="1:34" ht="12.75">
      <c r="A308" s="125">
        <v>247</v>
      </c>
      <c r="B308" s="125">
        <f>TA!F255+TA!G255+TA!I255+TA!J255</f>
        <v>2</v>
      </c>
      <c r="C308" s="125">
        <f>TA!K255+TA!L255+TA!M255+TA!O255+TA!AI255+TA!AL255</f>
        <v>2</v>
      </c>
      <c r="D308" s="67">
        <f t="shared" si="26"/>
      </c>
      <c r="E308" s="125">
        <f>TA!I255+TA!J255</f>
        <v>2</v>
      </c>
      <c r="F308" s="125">
        <f>TA!K255+TA!L255+TA!M255+TA!N255+TA!O255</f>
        <v>2</v>
      </c>
      <c r="G308" s="67">
        <f t="shared" si="27"/>
      </c>
      <c r="H308" s="125">
        <f>TA!S255+TA!T255</f>
        <v>1</v>
      </c>
      <c r="I308" s="125">
        <f>TA!U255+TA!V255+TA!X255+TA!Y255</f>
        <v>1</v>
      </c>
      <c r="J308" s="67">
        <f t="shared" si="28"/>
      </c>
      <c r="K308" s="125"/>
      <c r="L308" s="125"/>
      <c r="M308" s="67"/>
      <c r="N308" s="70">
        <v>0</v>
      </c>
      <c r="O308" s="70">
        <f>TA!Q255</f>
        <v>0</v>
      </c>
      <c r="P308" s="127">
        <f t="shared" si="31"/>
      </c>
      <c r="Q308" s="125">
        <f>TA!AI255</f>
        <v>1</v>
      </c>
      <c r="R308" s="125">
        <f>TA!Q255+TA!S255+TA!T255+TA!AB255+TA!AH255</f>
        <v>1</v>
      </c>
      <c r="S308" s="67">
        <f t="shared" si="29"/>
      </c>
      <c r="T308" s="70">
        <f>TA!W255</f>
        <v>0</v>
      </c>
      <c r="U308" s="70">
        <f>TA!X255+TA!Y255</f>
        <v>0</v>
      </c>
      <c r="V308" s="67">
        <f t="shared" si="30"/>
      </c>
      <c r="W308" s="70"/>
      <c r="X308" s="70"/>
      <c r="Y308" s="70"/>
      <c r="Z308" s="70"/>
      <c r="AA308" s="70"/>
      <c r="AB308" s="70"/>
      <c r="AC308" s="70"/>
      <c r="AD308" s="70"/>
      <c r="AE308" s="70"/>
      <c r="AF308" s="70"/>
      <c r="AG308" s="70"/>
      <c r="AH308" s="70"/>
    </row>
    <row r="309" spans="1:34" ht="12.75">
      <c r="A309" s="125">
        <v>248</v>
      </c>
      <c r="B309" s="125">
        <f>TA!F256+TA!G256+TA!I256+TA!J256</f>
        <v>0</v>
      </c>
      <c r="C309" s="125">
        <f>TA!K256+TA!L256+TA!M256+TA!O256+TA!AI256+TA!AL256</f>
        <v>0</v>
      </c>
      <c r="D309" s="67">
        <f t="shared" si="26"/>
      </c>
      <c r="E309" s="125">
        <f>TA!I256+TA!J256</f>
        <v>0</v>
      </c>
      <c r="F309" s="125">
        <f>TA!K256+TA!L256+TA!M256+TA!N256+TA!O256</f>
        <v>0</v>
      </c>
      <c r="G309" s="67">
        <f t="shared" si="27"/>
      </c>
      <c r="H309" s="125">
        <f>TA!S256+TA!T256</f>
        <v>0</v>
      </c>
      <c r="I309" s="125">
        <f>TA!U256+TA!V256+TA!X256+TA!Y256</f>
        <v>0</v>
      </c>
      <c r="J309" s="67">
        <f t="shared" si="28"/>
      </c>
      <c r="K309" s="125"/>
      <c r="L309" s="125"/>
      <c r="M309" s="67"/>
      <c r="N309" s="70">
        <v>0</v>
      </c>
      <c r="O309" s="70">
        <f>TA!Q256</f>
        <v>0</v>
      </c>
      <c r="P309" s="127">
        <f t="shared" si="31"/>
      </c>
      <c r="Q309" s="125">
        <f>TA!AI256</f>
        <v>0</v>
      </c>
      <c r="R309" s="125">
        <f>TA!Q256+TA!S256+TA!T256+TA!AB256+TA!AH256</f>
        <v>0</v>
      </c>
      <c r="S309" s="67">
        <f t="shared" si="29"/>
      </c>
      <c r="T309" s="70">
        <f>TA!W256</f>
        <v>0</v>
      </c>
      <c r="U309" s="70">
        <f>TA!X256+TA!Y256</f>
        <v>0</v>
      </c>
      <c r="V309" s="67">
        <f t="shared" si="30"/>
      </c>
      <c r="W309" s="70"/>
      <c r="X309" s="70"/>
      <c r="Y309" s="70"/>
      <c r="Z309" s="70"/>
      <c r="AA309" s="70"/>
      <c r="AB309" s="70"/>
      <c r="AC309" s="70"/>
      <c r="AD309" s="70"/>
      <c r="AE309" s="70"/>
      <c r="AF309" s="70"/>
      <c r="AG309" s="70"/>
      <c r="AH309" s="70"/>
    </row>
    <row r="310" spans="1:34" ht="12.75">
      <c r="A310" s="125">
        <v>249</v>
      </c>
      <c r="B310" s="125">
        <f>TA!F257+TA!G257+TA!I257+TA!J257</f>
        <v>32</v>
      </c>
      <c r="C310" s="125">
        <f>TA!K257+TA!L257+TA!M257+TA!O257+TA!AI257+TA!AL257</f>
        <v>32</v>
      </c>
      <c r="D310" s="67">
        <f t="shared" si="26"/>
      </c>
      <c r="E310" s="125">
        <f>TA!I257+TA!J257</f>
        <v>32</v>
      </c>
      <c r="F310" s="125">
        <f>TA!K257+TA!L257+TA!M257+TA!N257+TA!O257</f>
        <v>32</v>
      </c>
      <c r="G310" s="67">
        <f t="shared" si="27"/>
      </c>
      <c r="H310" s="125">
        <f>TA!S257+TA!T257</f>
        <v>29</v>
      </c>
      <c r="I310" s="125">
        <f>TA!U257+TA!V257+TA!X257+TA!Y257</f>
        <v>29</v>
      </c>
      <c r="J310" s="67">
        <f t="shared" si="28"/>
      </c>
      <c r="K310" s="125"/>
      <c r="L310" s="125"/>
      <c r="M310" s="67"/>
      <c r="N310" s="70">
        <v>0</v>
      </c>
      <c r="O310" s="70">
        <f>TA!Q257</f>
        <v>0</v>
      </c>
      <c r="P310" s="127">
        <f t="shared" si="31"/>
      </c>
      <c r="Q310" s="125">
        <f>TA!AI257</f>
        <v>29</v>
      </c>
      <c r="R310" s="125">
        <f>TA!Q257+TA!S257+TA!T257+TA!AB257+TA!AH257</f>
        <v>29</v>
      </c>
      <c r="S310" s="67">
        <f t="shared" si="29"/>
      </c>
      <c r="T310" s="70">
        <f>TA!W257</f>
        <v>0</v>
      </c>
      <c r="U310" s="70">
        <f>TA!X257+TA!Y257</f>
        <v>0</v>
      </c>
      <c r="V310" s="67">
        <f t="shared" si="30"/>
      </c>
      <c r="W310" s="70"/>
      <c r="X310" s="70"/>
      <c r="Y310" s="70"/>
      <c r="Z310" s="70"/>
      <c r="AA310" s="70"/>
      <c r="AB310" s="70"/>
      <c r="AC310" s="70"/>
      <c r="AD310" s="70"/>
      <c r="AE310" s="70"/>
      <c r="AF310" s="70"/>
      <c r="AG310" s="70"/>
      <c r="AH310" s="70"/>
    </row>
    <row r="311" spans="1:34" ht="12.75">
      <c r="A311" s="125">
        <v>250</v>
      </c>
      <c r="B311" s="125">
        <f>TA!F258+TA!G258+TA!I258+TA!J258</f>
        <v>45128</v>
      </c>
      <c r="C311" s="125">
        <f>TA!K258+TA!L258+TA!M258+TA!O258+TA!AI258+TA!AL258</f>
        <v>44987</v>
      </c>
      <c r="D311" s="67" t="str">
        <f t="shared" si="26"/>
        <v>ЛОЖЬ</v>
      </c>
      <c r="E311" s="125">
        <f>TA!I258+TA!J258</f>
        <v>43245</v>
      </c>
      <c r="F311" s="125">
        <f>TA!K258+TA!L258+TA!M258+TA!N258+TA!O258</f>
        <v>37586</v>
      </c>
      <c r="G311" s="67" t="str">
        <f t="shared" si="27"/>
        <v>ЛОЖЬ</v>
      </c>
      <c r="H311" s="125">
        <f>TA!S258+TA!T258</f>
        <v>34450</v>
      </c>
      <c r="I311" s="125">
        <f>TA!U258+TA!V258+TA!X258+TA!Y258</f>
        <v>34450</v>
      </c>
      <c r="J311" s="67">
        <f t="shared" si="28"/>
      </c>
      <c r="K311" s="125"/>
      <c r="L311" s="125"/>
      <c r="M311" s="67"/>
      <c r="N311" s="70">
        <v>0</v>
      </c>
      <c r="O311" s="70">
        <f>TA!Q258</f>
        <v>5659</v>
      </c>
      <c r="P311" s="127" t="str">
        <f t="shared" si="31"/>
        <v>ЛОЖЬ</v>
      </c>
      <c r="Q311" s="125">
        <f>TA!AI258</f>
        <v>42147</v>
      </c>
      <c r="R311" s="125">
        <f>TA!Q258+TA!S258+TA!T258+TA!AB258+TA!AH258</f>
        <v>40892</v>
      </c>
      <c r="S311" s="67" t="str">
        <f t="shared" si="29"/>
        <v>ЛОЖЬ</v>
      </c>
      <c r="T311" s="70">
        <f>TA!W258</f>
        <v>0</v>
      </c>
      <c r="U311" s="70">
        <f>TA!X258+TA!Y258</f>
        <v>0</v>
      </c>
      <c r="V311" s="67">
        <f t="shared" si="30"/>
      </c>
      <c r="W311" s="70">
        <f>TA!AT258</f>
        <v>0</v>
      </c>
      <c r="X311" s="70">
        <f>TA!AU258</f>
        <v>0</v>
      </c>
      <c r="Y311" s="67">
        <f>IF(W311=X311,"","ЛОЖЬ")</f>
      </c>
      <c r="Z311" s="70">
        <f>TA!AU258</f>
        <v>0</v>
      </c>
      <c r="AA311" s="70">
        <f>TA!AU258</f>
        <v>0</v>
      </c>
      <c r="AB311" s="67">
        <f>IF(Z311=AA311,"","ЛОЖЬ")</f>
      </c>
      <c r="AC311" s="70">
        <f>TA!AV258</f>
        <v>0</v>
      </c>
      <c r="AD311" s="70">
        <f>TA!AV231</f>
        <v>0</v>
      </c>
      <c r="AE311" s="67">
        <f>IF(AC311=AD311,"","ЛОЖЬ")</f>
      </c>
      <c r="AF311" s="70">
        <f>TA!AW258</f>
        <v>0</v>
      </c>
      <c r="AG311" s="70">
        <f>TA!AW258</f>
        <v>0</v>
      </c>
      <c r="AH311" s="67">
        <f>IF(AF311=AG311,"","ЛОЖЬ")</f>
      </c>
    </row>
    <row r="312" spans="1:34" ht="12.75">
      <c r="A312" s="125">
        <v>251</v>
      </c>
      <c r="B312" s="125">
        <f>TA!F259+TA!G259+TA!I259+TA!J259</f>
        <v>135</v>
      </c>
      <c r="C312" s="125">
        <f>TA!K259+TA!L259+TA!M259+TA!O259+TA!AI259+TA!AL259</f>
        <v>131</v>
      </c>
      <c r="D312" s="67" t="str">
        <f t="shared" si="26"/>
        <v>ЛОЖЬ</v>
      </c>
      <c r="E312" s="125">
        <f>TA!I259+TA!J259</f>
        <v>113</v>
      </c>
      <c r="F312" s="125">
        <f>TA!K259+TA!L259+TA!M259+TA!N259+TA!O259</f>
        <v>113</v>
      </c>
      <c r="G312" s="67">
        <f t="shared" si="27"/>
      </c>
      <c r="H312" s="125">
        <f>TA!S259+TA!T259</f>
        <v>68</v>
      </c>
      <c r="I312" s="125">
        <f>TA!U259+TA!V259+TA!X259+TA!Y259</f>
        <v>68</v>
      </c>
      <c r="J312" s="67">
        <f t="shared" si="28"/>
      </c>
      <c r="K312" s="125"/>
      <c r="L312" s="125"/>
      <c r="M312" s="67"/>
      <c r="N312" s="70">
        <v>0</v>
      </c>
      <c r="O312" s="70">
        <f>TA!Q259</f>
        <v>0</v>
      </c>
      <c r="P312" s="127">
        <f t="shared" si="31"/>
      </c>
      <c r="Q312" s="125">
        <f>TA!AI259</f>
        <v>99</v>
      </c>
      <c r="R312" s="125">
        <f>TA!Q259+TA!S259+TA!T259+TA!AB259+TA!AH259</f>
        <v>81</v>
      </c>
      <c r="S312" s="67" t="str">
        <f t="shared" si="29"/>
        <v>ЛОЖЬ</v>
      </c>
      <c r="T312" s="70">
        <f>TA!W259</f>
        <v>0</v>
      </c>
      <c r="U312" s="70">
        <f>TA!X259+TA!Y259</f>
        <v>0</v>
      </c>
      <c r="V312" s="67">
        <f t="shared" si="30"/>
      </c>
      <c r="W312" s="70"/>
      <c r="X312" s="70"/>
      <c r="Y312" s="70"/>
      <c r="Z312" s="70"/>
      <c r="AA312" s="70"/>
      <c r="AB312" s="70"/>
      <c r="AC312" s="70"/>
      <c r="AD312" s="70"/>
      <c r="AE312" s="70"/>
      <c r="AF312" s="70"/>
      <c r="AG312" s="70"/>
      <c r="AH312" s="70"/>
    </row>
    <row r="313" spans="1:34" ht="12.75">
      <c r="A313" s="125">
        <v>252</v>
      </c>
      <c r="B313" s="125">
        <f>TA!F260+TA!G260+TA!I260+TA!J260</f>
        <v>1739</v>
      </c>
      <c r="C313" s="125">
        <f>TA!K260+TA!L260+TA!M260+TA!O260+TA!AI260+TA!AL260</f>
        <v>2651</v>
      </c>
      <c r="D313" s="67" t="str">
        <f t="shared" si="26"/>
        <v>ЛОЖЬ</v>
      </c>
      <c r="E313" s="125">
        <f>TA!I260+TA!J260</f>
        <v>1621</v>
      </c>
      <c r="F313" s="125">
        <f>TA!K260+TA!L260+TA!M260+TA!N260+TA!O260</f>
        <v>1388</v>
      </c>
      <c r="G313" s="67" t="str">
        <f t="shared" si="27"/>
        <v>ЛОЖЬ</v>
      </c>
      <c r="H313" s="125">
        <f>TA!S260+TA!T260</f>
        <v>310</v>
      </c>
      <c r="I313" s="125">
        <f>TA!U260+TA!V260+TA!X260+TA!Y260</f>
        <v>310</v>
      </c>
      <c r="J313" s="67">
        <f t="shared" si="28"/>
      </c>
      <c r="K313" s="125"/>
      <c r="L313" s="125"/>
      <c r="M313" s="67"/>
      <c r="N313" s="70">
        <v>0</v>
      </c>
      <c r="O313" s="70">
        <f>TA!Q260</f>
        <v>1150</v>
      </c>
      <c r="P313" s="127" t="str">
        <f t="shared" si="31"/>
        <v>ЛОЖЬ</v>
      </c>
      <c r="Q313" s="125">
        <f>TA!AI260</f>
        <v>1572</v>
      </c>
      <c r="R313" s="125">
        <f>TA!Q260+TA!S260+TA!T260+TA!AB260+TA!AH260</f>
        <v>1534</v>
      </c>
      <c r="S313" s="67" t="str">
        <f t="shared" si="29"/>
        <v>ЛОЖЬ</v>
      </c>
      <c r="T313" s="70">
        <f>TA!W260</f>
        <v>0</v>
      </c>
      <c r="U313" s="70">
        <f>TA!X260+TA!Y260</f>
        <v>0</v>
      </c>
      <c r="V313" s="67">
        <f t="shared" si="30"/>
      </c>
      <c r="W313" s="70"/>
      <c r="X313" s="70"/>
      <c r="Y313" s="70"/>
      <c r="Z313" s="70"/>
      <c r="AA313" s="70"/>
      <c r="AB313" s="70"/>
      <c r="AC313" s="70"/>
      <c r="AD313" s="70"/>
      <c r="AE313" s="70"/>
      <c r="AF313" s="70"/>
      <c r="AG313" s="70"/>
      <c r="AH313" s="70"/>
    </row>
    <row r="314" spans="1:34" ht="12.75">
      <c r="A314" s="125">
        <v>253</v>
      </c>
      <c r="B314" s="125">
        <f>TA!F261+TA!G261+TA!I261+TA!J261</f>
        <v>4908</v>
      </c>
      <c r="C314" s="125">
        <f>TA!K261+TA!L261+TA!M261+TA!O261+TA!AI261+TA!AL261</f>
        <v>5785</v>
      </c>
      <c r="D314" s="67" t="str">
        <f t="shared" si="26"/>
        <v>ЛОЖЬ</v>
      </c>
      <c r="E314" s="125">
        <f>TA!I261+TA!J261</f>
        <v>4344</v>
      </c>
      <c r="F314" s="125">
        <f>TA!K261+TA!L261+TA!M261+TA!N261+TA!O261</f>
        <v>4110</v>
      </c>
      <c r="G314" s="67" t="str">
        <f t="shared" si="27"/>
        <v>ЛОЖЬ</v>
      </c>
      <c r="H314" s="125">
        <f>TA!S261+TA!T261</f>
        <v>2099</v>
      </c>
      <c r="I314" s="125">
        <f>TA!U261+TA!V261+TA!X261+TA!Y261</f>
        <v>2099</v>
      </c>
      <c r="J314" s="67">
        <f t="shared" si="28"/>
      </c>
      <c r="K314" s="125"/>
      <c r="L314" s="125"/>
      <c r="M314" s="67"/>
      <c r="N314" s="70">
        <v>0</v>
      </c>
      <c r="O314" s="70">
        <f>TA!Q261</f>
        <v>1146</v>
      </c>
      <c r="P314" s="127" t="str">
        <f t="shared" si="31"/>
        <v>ЛОЖЬ</v>
      </c>
      <c r="Q314" s="125">
        <f>TA!AI261</f>
        <v>4079</v>
      </c>
      <c r="R314" s="125">
        <f>TA!Q261+TA!S261+TA!T261+TA!AB261+TA!AH261</f>
        <v>3554</v>
      </c>
      <c r="S314" s="67" t="str">
        <f t="shared" si="29"/>
        <v>ЛОЖЬ</v>
      </c>
      <c r="T314" s="70">
        <f>TA!W261</f>
        <v>0</v>
      </c>
      <c r="U314" s="70">
        <f>TA!X261+TA!Y261</f>
        <v>0</v>
      </c>
      <c r="V314" s="67">
        <f t="shared" si="30"/>
      </c>
      <c r="W314" s="70"/>
      <c r="X314" s="70"/>
      <c r="Y314" s="70"/>
      <c r="Z314" s="70"/>
      <c r="AA314" s="70"/>
      <c r="AB314" s="70"/>
      <c r="AC314" s="70"/>
      <c r="AD314" s="70"/>
      <c r="AE314" s="70"/>
      <c r="AF314" s="70"/>
      <c r="AG314" s="70"/>
      <c r="AH314" s="70"/>
    </row>
    <row r="315" spans="1:34" ht="12.75">
      <c r="A315" s="125">
        <v>254</v>
      </c>
      <c r="B315" s="125">
        <f>TA!F262+TA!G262+TA!I262+TA!J262</f>
        <v>19</v>
      </c>
      <c r="C315" s="125">
        <f>TA!K262+TA!L262+TA!M262+TA!O262+TA!AI262+TA!AL262</f>
        <v>18</v>
      </c>
      <c r="D315" s="67" t="str">
        <f t="shared" si="26"/>
        <v>ЛОЖЬ</v>
      </c>
      <c r="E315" s="125">
        <f>TA!I262+TA!J262</f>
        <v>18</v>
      </c>
      <c r="F315" s="125">
        <f>TA!K262+TA!L262+TA!M262+TA!N262+TA!O262</f>
        <v>18</v>
      </c>
      <c r="G315" s="67">
        <f t="shared" si="27"/>
      </c>
      <c r="H315" s="125">
        <f>TA!S262+TA!T262</f>
        <v>6</v>
      </c>
      <c r="I315" s="125">
        <f>TA!U262+TA!V262+TA!X262+TA!Y262</f>
        <v>6</v>
      </c>
      <c r="J315" s="67">
        <f t="shared" si="28"/>
      </c>
      <c r="K315" s="125"/>
      <c r="L315" s="125"/>
      <c r="M315" s="67"/>
      <c r="N315" s="70">
        <v>0</v>
      </c>
      <c r="O315" s="70">
        <f>TA!Q262</f>
        <v>0</v>
      </c>
      <c r="P315" s="127">
        <f t="shared" si="31"/>
      </c>
      <c r="Q315" s="125">
        <f>TA!AI262</f>
        <v>9</v>
      </c>
      <c r="R315" s="125">
        <f>TA!Q262+TA!S262+TA!T262+TA!AB262+TA!AH262</f>
        <v>7</v>
      </c>
      <c r="S315" s="67" t="str">
        <f t="shared" si="29"/>
        <v>ЛОЖЬ</v>
      </c>
      <c r="T315" s="70">
        <f>TA!W262</f>
        <v>0</v>
      </c>
      <c r="U315" s="70">
        <f>TA!X262+TA!Y262</f>
        <v>0</v>
      </c>
      <c r="V315" s="67">
        <f t="shared" si="30"/>
      </c>
      <c r="W315" s="70"/>
      <c r="X315" s="70"/>
      <c r="Y315" s="70"/>
      <c r="Z315" s="70"/>
      <c r="AA315" s="70"/>
      <c r="AB315" s="70"/>
      <c r="AC315" s="70"/>
      <c r="AD315" s="70"/>
      <c r="AE315" s="70"/>
      <c r="AF315" s="70"/>
      <c r="AG315" s="70"/>
      <c r="AH315" s="70"/>
    </row>
    <row r="316" spans="1:34" ht="12.75">
      <c r="A316" s="125">
        <v>255</v>
      </c>
      <c r="B316" s="125">
        <f>TA!F263+TA!G263+TA!I263+TA!J263</f>
        <v>1350</v>
      </c>
      <c r="C316" s="125">
        <f>TA!K263+TA!L263+TA!M263+TA!O263+TA!AI263+TA!AL263</f>
        <v>1311</v>
      </c>
      <c r="D316" s="67" t="str">
        <f t="shared" si="26"/>
        <v>ЛОЖЬ</v>
      </c>
      <c r="E316" s="125">
        <f>TA!I263+TA!J263</f>
        <v>1172</v>
      </c>
      <c r="F316" s="125">
        <f>TA!K263+TA!L263+TA!M263+TA!N263+TA!O263</f>
        <v>1144</v>
      </c>
      <c r="G316" s="67" t="str">
        <f t="shared" si="27"/>
        <v>ЛОЖЬ</v>
      </c>
      <c r="H316" s="125">
        <f>TA!S263+TA!T263</f>
        <v>837</v>
      </c>
      <c r="I316" s="125">
        <f>TA!U263+TA!V263+TA!X263+TA!Y263</f>
        <v>837</v>
      </c>
      <c r="J316" s="67">
        <f t="shared" si="28"/>
      </c>
      <c r="K316" s="125"/>
      <c r="L316" s="125"/>
      <c r="M316" s="67"/>
      <c r="N316" s="70">
        <v>0</v>
      </c>
      <c r="O316" s="70">
        <f>TA!Q263</f>
        <v>28</v>
      </c>
      <c r="P316" s="127" t="str">
        <f t="shared" si="31"/>
        <v>ЛОЖЬ</v>
      </c>
      <c r="Q316" s="125">
        <f>TA!AI263</f>
        <v>991</v>
      </c>
      <c r="R316" s="125">
        <f>TA!Q263+TA!S263+TA!T263+TA!AB263+TA!AH263</f>
        <v>915</v>
      </c>
      <c r="S316" s="67" t="str">
        <f t="shared" si="29"/>
        <v>ЛОЖЬ</v>
      </c>
      <c r="T316" s="70">
        <f>TA!W263</f>
        <v>0</v>
      </c>
      <c r="U316" s="70">
        <f>TA!X263+TA!Y263</f>
        <v>0</v>
      </c>
      <c r="V316" s="67">
        <f t="shared" si="30"/>
      </c>
      <c r="W316" s="70"/>
      <c r="X316" s="70"/>
      <c r="Y316" s="70"/>
      <c r="Z316" s="70"/>
      <c r="AA316" s="70"/>
      <c r="AB316" s="70"/>
      <c r="AC316" s="70"/>
      <c r="AD316" s="70"/>
      <c r="AE316" s="70"/>
      <c r="AF316" s="70"/>
      <c r="AG316" s="70"/>
      <c r="AH316" s="70"/>
    </row>
    <row r="317" spans="1:34" ht="12.75">
      <c r="A317" s="125">
        <v>256</v>
      </c>
      <c r="B317" s="125">
        <f>TA!F264+TA!G264+TA!I264+TA!J264</f>
        <v>5599</v>
      </c>
      <c r="C317" s="125">
        <f>TA!K264+TA!L264+TA!M264+TA!O264+TA!AI264+TA!AL264</f>
        <v>6838</v>
      </c>
      <c r="D317" s="67" t="str">
        <f t="shared" si="26"/>
        <v>ЛОЖЬ</v>
      </c>
      <c r="E317" s="125">
        <f>TA!I264+TA!J264</f>
        <v>5174</v>
      </c>
      <c r="F317" s="125">
        <f>TA!K264+TA!L264+TA!M264+TA!N264+TA!O264</f>
        <v>4434</v>
      </c>
      <c r="G317" s="67" t="str">
        <f t="shared" si="27"/>
        <v>ЛОЖЬ</v>
      </c>
      <c r="H317" s="125">
        <f>TA!S264+TA!T264</f>
        <v>2229</v>
      </c>
      <c r="I317" s="125">
        <f>TA!U264+TA!V264+TA!X264+TA!Y264</f>
        <v>2229</v>
      </c>
      <c r="J317" s="67">
        <f t="shared" si="28"/>
      </c>
      <c r="K317" s="125"/>
      <c r="L317" s="125"/>
      <c r="M317" s="67"/>
      <c r="N317" s="70">
        <v>0</v>
      </c>
      <c r="O317" s="70">
        <f>TA!Q264</f>
        <v>2006</v>
      </c>
      <c r="P317" s="127" t="str">
        <f t="shared" si="31"/>
        <v>ЛОЖЬ</v>
      </c>
      <c r="Q317" s="125">
        <f>TA!AI264</f>
        <v>4860</v>
      </c>
      <c r="R317" s="125">
        <f>TA!Q264+TA!S264+TA!T264+TA!AB264+TA!AH264</f>
        <v>4466</v>
      </c>
      <c r="S317" s="67" t="str">
        <f t="shared" si="29"/>
        <v>ЛОЖЬ</v>
      </c>
      <c r="T317" s="70">
        <f>TA!W264</f>
        <v>0</v>
      </c>
      <c r="U317" s="70">
        <f>TA!X264+TA!Y264</f>
        <v>0</v>
      </c>
      <c r="V317" s="67">
        <f t="shared" si="30"/>
      </c>
      <c r="W317" s="70"/>
      <c r="X317" s="70"/>
      <c r="Y317" s="70"/>
      <c r="Z317" s="70"/>
      <c r="AA317" s="70"/>
      <c r="AB317" s="70"/>
      <c r="AC317" s="70"/>
      <c r="AD317" s="70"/>
      <c r="AE317" s="70"/>
      <c r="AF317" s="70"/>
      <c r="AG317" s="70"/>
      <c r="AH317" s="70"/>
    </row>
    <row r="318" spans="1:34" ht="12.75">
      <c r="A318" s="125">
        <v>257</v>
      </c>
      <c r="B318" s="125">
        <f>TA!F265+TA!G265+TA!I265+TA!J265</f>
        <v>5845</v>
      </c>
      <c r="C318" s="125">
        <f>TA!K265+TA!L265+TA!M265+TA!O265+TA!AI265+TA!AL265</f>
        <v>5846</v>
      </c>
      <c r="D318" s="67" t="str">
        <f t="shared" si="26"/>
        <v>ЛОЖЬ</v>
      </c>
      <c r="E318" s="125">
        <f>TA!I265+TA!J265</f>
        <v>5349</v>
      </c>
      <c r="F318" s="125">
        <f>TA!K265+TA!L265+TA!M265+TA!N265+TA!O265</f>
        <v>5349</v>
      </c>
      <c r="G318" s="67">
        <f t="shared" si="27"/>
      </c>
      <c r="H318" s="125">
        <f>TA!S265+TA!T265</f>
        <v>5651</v>
      </c>
      <c r="I318" s="125">
        <f>TA!U265+TA!V265+TA!X265+TA!Y265</f>
        <v>5651</v>
      </c>
      <c r="J318" s="67">
        <f t="shared" si="28"/>
      </c>
      <c r="K318" s="125"/>
      <c r="L318" s="125"/>
      <c r="M318" s="67"/>
      <c r="N318" s="70">
        <v>0</v>
      </c>
      <c r="O318" s="70">
        <f>TA!Q265</f>
        <v>0</v>
      </c>
      <c r="P318" s="127">
        <f t="shared" si="31"/>
      </c>
      <c r="Q318" s="125">
        <f>TA!AI265</f>
        <v>5836</v>
      </c>
      <c r="R318" s="125">
        <f>TA!Q265+TA!S265+TA!T265+TA!AB265+TA!AH265</f>
        <v>5724</v>
      </c>
      <c r="S318" s="67" t="str">
        <f t="shared" si="29"/>
        <v>ЛОЖЬ</v>
      </c>
      <c r="T318" s="70">
        <f>TA!W265</f>
        <v>0</v>
      </c>
      <c r="U318" s="70">
        <f>TA!X265+TA!Y265</f>
        <v>0</v>
      </c>
      <c r="V318" s="67">
        <f t="shared" si="30"/>
      </c>
      <c r="W318" s="70"/>
      <c r="X318" s="70"/>
      <c r="Y318" s="70"/>
      <c r="Z318" s="70"/>
      <c r="AA318" s="70"/>
      <c r="AB318" s="70"/>
      <c r="AC318" s="70"/>
      <c r="AD318" s="70"/>
      <c r="AE318" s="70"/>
      <c r="AF318" s="70"/>
      <c r="AG318" s="70"/>
      <c r="AH318" s="70"/>
    </row>
    <row r="319" spans="1:34" ht="12.75">
      <c r="A319" s="125">
        <v>258</v>
      </c>
      <c r="B319" s="125">
        <f>TA!F266+TA!G266+TA!I266+TA!J266</f>
        <v>5458</v>
      </c>
      <c r="C319" s="125">
        <f>TA!K266+TA!L266+TA!M266+TA!O266+TA!AI266+TA!AL266</f>
        <v>5459</v>
      </c>
      <c r="D319" s="67" t="str">
        <f aca="true" t="shared" si="32" ref="D319:D324">IF(B319=C319,"","ЛОЖЬ")</f>
        <v>ЛОЖЬ</v>
      </c>
      <c r="E319" s="125">
        <f>TA!I266+TA!J266</f>
        <v>5030</v>
      </c>
      <c r="F319" s="125">
        <f>TA!K266+TA!L266+TA!M266+TA!N266+TA!O266</f>
        <v>5030</v>
      </c>
      <c r="G319" s="67">
        <f aca="true" t="shared" si="33" ref="G319:G324">IF(E319=F319,"","ЛОЖЬ")</f>
      </c>
      <c r="H319" s="125">
        <f>TA!S266+TA!T266</f>
        <v>5288</v>
      </c>
      <c r="I319" s="125">
        <f>TA!U266+TA!V266+TA!X266+TA!Y266</f>
        <v>5288</v>
      </c>
      <c r="J319" s="67">
        <f aca="true" t="shared" si="34" ref="J319:J324">IF(H319=I319,"","ЛОЖЬ")</f>
      </c>
      <c r="K319" s="125"/>
      <c r="L319" s="125"/>
      <c r="M319" s="67"/>
      <c r="N319" s="70">
        <v>0</v>
      </c>
      <c r="O319" s="70">
        <f>TA!Q266</f>
        <v>0</v>
      </c>
      <c r="P319" s="127">
        <f t="shared" si="31"/>
      </c>
      <c r="Q319" s="125">
        <f>TA!AI266</f>
        <v>5450</v>
      </c>
      <c r="R319" s="125">
        <f>TA!Q266+TA!S266+TA!T266+TA!AB266+TA!AH266</f>
        <v>5357</v>
      </c>
      <c r="S319" s="67" t="str">
        <f aca="true" t="shared" si="35" ref="S319:S324">IF(Q319=R319,"","ЛОЖЬ")</f>
        <v>ЛОЖЬ</v>
      </c>
      <c r="T319" s="70">
        <f>TA!W266</f>
        <v>0</v>
      </c>
      <c r="U319" s="70">
        <f>TA!X266+TA!Y266</f>
        <v>0</v>
      </c>
      <c r="V319" s="67">
        <f aca="true" t="shared" si="36" ref="V319:V324">IF(T319=U319,"","ЛОЖЬ")</f>
      </c>
      <c r="W319" s="70"/>
      <c r="X319" s="70"/>
      <c r="Y319" s="70"/>
      <c r="Z319" s="70"/>
      <c r="AA319" s="70"/>
      <c r="AB319" s="70"/>
      <c r="AC319" s="70"/>
      <c r="AD319" s="70"/>
      <c r="AE319" s="70"/>
      <c r="AF319" s="70"/>
      <c r="AG319" s="70"/>
      <c r="AH319" s="70"/>
    </row>
    <row r="320" spans="1:34" ht="12.75">
      <c r="A320" s="125">
        <v>259</v>
      </c>
      <c r="B320" s="125">
        <f>TA!F267+TA!G267+TA!I267+TA!J267</f>
        <v>65</v>
      </c>
      <c r="C320" s="125">
        <f>TA!K267+TA!L267+TA!M267+TA!O267+TA!AI267+TA!AL267</f>
        <v>65</v>
      </c>
      <c r="D320" s="67">
        <f t="shared" si="32"/>
      </c>
      <c r="E320" s="125">
        <f>TA!I267+TA!J267</f>
        <v>53</v>
      </c>
      <c r="F320" s="125">
        <f>TA!K267+TA!L267+TA!M267+TA!N267+TA!O267</f>
        <v>53</v>
      </c>
      <c r="G320" s="67">
        <f t="shared" si="33"/>
      </c>
      <c r="H320" s="125">
        <f>TA!S267+TA!T267</f>
        <v>61</v>
      </c>
      <c r="I320" s="125">
        <f>TA!U267+TA!V267+TA!X267+TA!Y267</f>
        <v>61</v>
      </c>
      <c r="J320" s="67">
        <f t="shared" si="34"/>
      </c>
      <c r="K320" s="125"/>
      <c r="L320" s="125"/>
      <c r="M320" s="67"/>
      <c r="N320" s="70">
        <v>0</v>
      </c>
      <c r="O320" s="70">
        <f>TA!Q267</f>
        <v>0</v>
      </c>
      <c r="P320" s="127">
        <f t="shared" si="31"/>
      </c>
      <c r="Q320" s="125">
        <f>TA!AI267</f>
        <v>64</v>
      </c>
      <c r="R320" s="125">
        <f>TA!Q267+TA!S267+TA!T267+TA!AB267+TA!AH267</f>
        <v>61</v>
      </c>
      <c r="S320" s="67" t="str">
        <f t="shared" si="35"/>
        <v>ЛОЖЬ</v>
      </c>
      <c r="T320" s="70">
        <f>TA!W267</f>
        <v>0</v>
      </c>
      <c r="U320" s="70">
        <f>TA!X267+TA!Y267</f>
        <v>0</v>
      </c>
      <c r="V320" s="67">
        <f t="shared" si="36"/>
      </c>
      <c r="W320" s="70"/>
      <c r="X320" s="70"/>
      <c r="Y320" s="70"/>
      <c r="Z320" s="70"/>
      <c r="AA320" s="70"/>
      <c r="AB320" s="70"/>
      <c r="AC320" s="70"/>
      <c r="AD320" s="70"/>
      <c r="AE320" s="70"/>
      <c r="AF320" s="70"/>
      <c r="AG320" s="70"/>
      <c r="AH320" s="70"/>
    </row>
    <row r="321" spans="1:34" ht="12.75">
      <c r="A321" s="125">
        <v>260</v>
      </c>
      <c r="B321" s="125">
        <f>TA!F268+TA!G268+TA!I268+TA!J268</f>
        <v>18</v>
      </c>
      <c r="C321" s="125">
        <f>TA!K268+TA!L268+TA!M268+TA!O268+TA!AI268+TA!AL268</f>
        <v>18</v>
      </c>
      <c r="D321" s="67">
        <f t="shared" si="32"/>
      </c>
      <c r="E321" s="125">
        <f>TA!I268+TA!J268</f>
        <v>16</v>
      </c>
      <c r="F321" s="125">
        <f>TA!K268+TA!L268+TA!M268+TA!N268+TA!O268</f>
        <v>16</v>
      </c>
      <c r="G321" s="67">
        <f t="shared" si="33"/>
      </c>
      <c r="H321" s="125">
        <f>TA!S268+TA!T268</f>
        <v>18</v>
      </c>
      <c r="I321" s="125">
        <f>TA!U268+TA!V268+TA!X268+TA!Y268</f>
        <v>18</v>
      </c>
      <c r="J321" s="67">
        <f t="shared" si="34"/>
      </c>
      <c r="K321" s="125"/>
      <c r="L321" s="125"/>
      <c r="M321" s="67"/>
      <c r="N321" s="70">
        <v>0</v>
      </c>
      <c r="O321" s="70">
        <f>TA!Q268</f>
        <v>0</v>
      </c>
      <c r="P321" s="127">
        <f t="shared" si="31"/>
      </c>
      <c r="Q321" s="125">
        <f>TA!AI268</f>
        <v>18</v>
      </c>
      <c r="R321" s="125">
        <f>TA!Q268+TA!S268+TA!T268+TA!AB268+TA!AH268</f>
        <v>18</v>
      </c>
      <c r="S321" s="67">
        <f t="shared" si="35"/>
      </c>
      <c r="T321" s="70">
        <f>TA!W268</f>
        <v>0</v>
      </c>
      <c r="U321" s="70">
        <f>TA!X268+TA!Y268</f>
        <v>0</v>
      </c>
      <c r="V321" s="67">
        <f t="shared" si="36"/>
      </c>
      <c r="W321" s="70"/>
      <c r="X321" s="70"/>
      <c r="Y321" s="70"/>
      <c r="Z321" s="70"/>
      <c r="AA321" s="70"/>
      <c r="AB321" s="70"/>
      <c r="AC321" s="70"/>
      <c r="AD321" s="70"/>
      <c r="AE321" s="70"/>
      <c r="AF321" s="70"/>
      <c r="AG321" s="70"/>
      <c r="AH321" s="70"/>
    </row>
    <row r="322" spans="1:34" ht="12.75">
      <c r="A322" s="125">
        <v>261</v>
      </c>
      <c r="B322" s="125">
        <f>TA!F269+TA!G269+TA!I269+TA!J269</f>
        <v>0</v>
      </c>
      <c r="C322" s="125">
        <f>TA!K269+TA!L269+TA!M269+TA!O269+TA!AI269+TA!AL269</f>
        <v>0</v>
      </c>
      <c r="D322" s="67">
        <f t="shared" si="32"/>
      </c>
      <c r="E322" s="125">
        <f>TA!I269+TA!J269</f>
        <v>0</v>
      </c>
      <c r="F322" s="125">
        <f>TA!K269+TA!L269+TA!M269+TA!N269+TA!O269</f>
        <v>0</v>
      </c>
      <c r="G322" s="67">
        <f t="shared" si="33"/>
      </c>
      <c r="H322" s="125">
        <f>TA!S269+TA!T269</f>
        <v>0</v>
      </c>
      <c r="I322" s="125">
        <f>TA!U269+TA!V269+TA!X269+TA!Y269</f>
        <v>0</v>
      </c>
      <c r="J322" s="67">
        <f t="shared" si="34"/>
      </c>
      <c r="K322" s="125"/>
      <c r="L322" s="125"/>
      <c r="M322" s="67"/>
      <c r="N322" s="70">
        <v>0</v>
      </c>
      <c r="O322" s="70">
        <f>TA!Q269</f>
        <v>0</v>
      </c>
      <c r="P322" s="127">
        <f t="shared" si="31"/>
      </c>
      <c r="Q322" s="125">
        <f>TA!AI269</f>
        <v>0</v>
      </c>
      <c r="R322" s="125">
        <f>TA!Q269+TA!S269+TA!T269+TA!AB269+TA!AH269</f>
        <v>0</v>
      </c>
      <c r="S322" s="67">
        <f t="shared" si="35"/>
      </c>
      <c r="T322" s="70">
        <f>TA!W269</f>
        <v>0</v>
      </c>
      <c r="U322" s="70">
        <f>TA!X269+TA!Y269</f>
        <v>0</v>
      </c>
      <c r="V322" s="67">
        <f t="shared" si="36"/>
      </c>
      <c r="W322" s="70"/>
      <c r="X322" s="70"/>
      <c r="Y322" s="70"/>
      <c r="Z322" s="70"/>
      <c r="AA322" s="70"/>
      <c r="AB322" s="70"/>
      <c r="AC322" s="70"/>
      <c r="AD322" s="70"/>
      <c r="AE322" s="70"/>
      <c r="AF322" s="70"/>
      <c r="AG322" s="70"/>
      <c r="AH322" s="70"/>
    </row>
    <row r="323" spans="1:34" ht="12.75">
      <c r="A323" s="125">
        <v>262</v>
      </c>
      <c r="B323" s="125">
        <f>TA!F270+TA!G270+TA!I270+TA!J270</f>
        <v>248</v>
      </c>
      <c r="C323" s="125">
        <f>TA!K270+TA!L270+TA!M270+TA!O270+TA!AI270+TA!AL270</f>
        <v>248</v>
      </c>
      <c r="D323" s="67">
        <f t="shared" si="32"/>
      </c>
      <c r="E323" s="125">
        <f>TA!I270+TA!J270</f>
        <v>204</v>
      </c>
      <c r="F323" s="125">
        <f>TA!K270+TA!L270+TA!M270+TA!N270+TA!O270</f>
        <v>204</v>
      </c>
      <c r="G323" s="67">
        <f t="shared" si="33"/>
      </c>
      <c r="H323" s="125">
        <f>TA!S270+TA!T270</f>
        <v>234</v>
      </c>
      <c r="I323" s="125">
        <f>TA!U270+TA!V270+TA!X270+TA!Y270</f>
        <v>234</v>
      </c>
      <c r="J323" s="67">
        <f t="shared" si="34"/>
      </c>
      <c r="K323" s="125"/>
      <c r="L323" s="125"/>
      <c r="M323" s="67"/>
      <c r="N323" s="70">
        <v>0</v>
      </c>
      <c r="O323" s="70">
        <f>TA!Q270</f>
        <v>0</v>
      </c>
      <c r="P323" s="127">
        <f t="shared" si="31"/>
      </c>
      <c r="Q323" s="125">
        <f>TA!AI270</f>
        <v>248</v>
      </c>
      <c r="R323" s="125">
        <f>TA!Q270+TA!S270+TA!T270+TA!AB270+TA!AH270</f>
        <v>237</v>
      </c>
      <c r="S323" s="67" t="str">
        <f t="shared" si="35"/>
        <v>ЛОЖЬ</v>
      </c>
      <c r="T323" s="70">
        <f>TA!W270</f>
        <v>0</v>
      </c>
      <c r="U323" s="70">
        <f>TA!X270+TA!Y270</f>
        <v>0</v>
      </c>
      <c r="V323" s="67">
        <f t="shared" si="36"/>
      </c>
      <c r="W323" s="70"/>
      <c r="X323" s="70"/>
      <c r="Y323" s="70"/>
      <c r="Z323" s="70"/>
      <c r="AA323" s="70"/>
      <c r="AB323" s="70"/>
      <c r="AC323" s="70"/>
      <c r="AD323" s="70"/>
      <c r="AE323" s="70"/>
      <c r="AF323" s="70"/>
      <c r="AG323" s="70"/>
      <c r="AH323" s="70"/>
    </row>
    <row r="324" spans="1:34" ht="12.75">
      <c r="A324" s="125">
        <v>263</v>
      </c>
      <c r="B324" s="125">
        <f>TA!F271+TA!G271+TA!I271+TA!J271</f>
        <v>11</v>
      </c>
      <c r="C324" s="125">
        <f>TA!K271+TA!L271+TA!M271+TA!O271+TA!AI271+TA!AL271</f>
        <v>11</v>
      </c>
      <c r="D324" s="67">
        <f t="shared" si="32"/>
      </c>
      <c r="E324" s="125">
        <f>TA!I271+TA!J271</f>
        <v>9</v>
      </c>
      <c r="F324" s="125">
        <f>TA!K271+TA!L271+TA!M271+TA!N271+TA!O271</f>
        <v>9</v>
      </c>
      <c r="G324" s="67">
        <f t="shared" si="33"/>
      </c>
      <c r="H324" s="125">
        <f>TA!S271+TA!T271</f>
        <v>11</v>
      </c>
      <c r="I324" s="125">
        <f>TA!U271+TA!V271+TA!X271+TA!Y271</f>
        <v>11</v>
      </c>
      <c r="J324" s="67">
        <f t="shared" si="34"/>
      </c>
      <c r="K324" s="125"/>
      <c r="L324" s="125"/>
      <c r="M324" s="67"/>
      <c r="N324" s="70">
        <v>0</v>
      </c>
      <c r="O324" s="70">
        <f>TA!Q271</f>
        <v>0</v>
      </c>
      <c r="P324" s="127">
        <f t="shared" si="31"/>
      </c>
      <c r="Q324" s="125">
        <f>TA!AI271</f>
        <v>11</v>
      </c>
      <c r="R324" s="125">
        <f>TA!Q271+TA!S271+TA!T271+TA!AB271+TA!AH271</f>
        <v>11</v>
      </c>
      <c r="S324" s="67">
        <f t="shared" si="35"/>
      </c>
      <c r="T324" s="70">
        <f>TA!W271</f>
        <v>0</v>
      </c>
      <c r="U324" s="70">
        <f>TA!X271+TA!Y271</f>
        <v>0</v>
      </c>
      <c r="V324" s="67">
        <f t="shared" si="36"/>
      </c>
      <c r="W324" s="70"/>
      <c r="X324" s="70"/>
      <c r="Y324" s="70"/>
      <c r="Z324" s="70"/>
      <c r="AA324" s="70"/>
      <c r="AB324" s="70"/>
      <c r="AC324" s="70"/>
      <c r="AD324" s="70"/>
      <c r="AE324" s="70"/>
      <c r="AF324" s="70"/>
      <c r="AG324" s="70"/>
      <c r="AH324" s="70"/>
    </row>
    <row r="326" s="89" customFormat="1" ht="15">
      <c r="A326" s="89" t="s">
        <v>390</v>
      </c>
    </row>
    <row r="327" s="89" customFormat="1" ht="15"/>
    <row r="328" s="89" customFormat="1" ht="15">
      <c r="A328" s="90" t="s">
        <v>391</v>
      </c>
    </row>
    <row r="329" spans="1:13" s="89" customFormat="1" ht="39.75" customHeight="1">
      <c r="A329" s="104"/>
      <c r="B329" s="211" t="s">
        <v>416</v>
      </c>
      <c r="C329" s="211"/>
      <c r="D329" s="211"/>
      <c r="E329" s="211" t="s">
        <v>402</v>
      </c>
      <c r="F329" s="211"/>
      <c r="G329" s="211"/>
      <c r="H329" s="211" t="s">
        <v>399</v>
      </c>
      <c r="I329" s="211"/>
      <c r="J329" s="211"/>
      <c r="K329" s="216"/>
      <c r="L329" s="216"/>
      <c r="M329" s="216"/>
    </row>
    <row r="330" spans="1:13" s="89" customFormat="1" ht="41.25" customHeight="1">
      <c r="A330" s="105" t="s">
        <v>392</v>
      </c>
      <c r="B330" s="104" t="s">
        <v>374</v>
      </c>
      <c r="C330" s="104" t="s">
        <v>375</v>
      </c>
      <c r="D330" s="104" t="s">
        <v>376</v>
      </c>
      <c r="E330" s="104" t="s">
        <v>374</v>
      </c>
      <c r="F330" s="104" t="s">
        <v>375</v>
      </c>
      <c r="G330" s="104" t="s">
        <v>376</v>
      </c>
      <c r="H330" s="104" t="s">
        <v>374</v>
      </c>
      <c r="I330" s="104" t="s">
        <v>375</v>
      </c>
      <c r="J330" s="104" t="s">
        <v>376</v>
      </c>
      <c r="K330" s="106"/>
      <c r="L330" s="106"/>
      <c r="M330" s="106"/>
    </row>
    <row r="331" spans="1:13" s="89" customFormat="1" ht="15">
      <c r="A331" s="94">
        <v>1</v>
      </c>
      <c r="B331" s="94">
        <f>'P1'!J13</f>
        <v>190113.88</v>
      </c>
      <c r="C331" s="94">
        <f>'P1'!K13+'P1'!L13-'P1'!N13</f>
        <v>190113.878</v>
      </c>
      <c r="D331" s="103" t="str">
        <f>IF(B331=C331,"","ЛОЖЬ")</f>
        <v>ЛОЖЬ</v>
      </c>
      <c r="E331" s="94">
        <f>'P1'!L13</f>
        <v>15926.528</v>
      </c>
      <c r="F331" s="94">
        <f>'P1'!O13+'P1'!Q13</f>
        <v>15926.528</v>
      </c>
      <c r="G331" s="103">
        <f>IF(E331=F331,"","ЛОЖЬ")</f>
      </c>
      <c r="H331" s="94">
        <f>'P1'!O13</f>
        <v>30.006</v>
      </c>
      <c r="I331" s="94">
        <f>'P1'!P13</f>
        <v>30.006</v>
      </c>
      <c r="J331" s="103">
        <f>IF(H331&gt;=I331,"","ЛОЖЬ")</f>
      </c>
      <c r="K331" s="107"/>
      <c r="L331" s="107"/>
      <c r="M331" s="108"/>
    </row>
    <row r="332" spans="1:13" s="89" customFormat="1" ht="15">
      <c r="A332" s="94">
        <v>2</v>
      </c>
      <c r="B332" s="94">
        <f>'P1'!J14</f>
        <v>7032.737</v>
      </c>
      <c r="C332" s="94">
        <f>'P1'!K14+'P1'!L14-'P1'!N14</f>
        <v>7032.737999999999</v>
      </c>
      <c r="D332" s="103" t="str">
        <f>IF(B332=C332,"","ЛОЖЬ")</f>
        <v>ЛОЖЬ</v>
      </c>
      <c r="E332" s="94">
        <f>'P1'!L14</f>
        <v>3944.283</v>
      </c>
      <c r="F332" s="94">
        <f>'P1'!O14+'P1'!Q14</f>
        <v>3944.283</v>
      </c>
      <c r="G332" s="103">
        <f>IF(E332=F332,"","ЛОЖЬ")</f>
      </c>
      <c r="H332" s="94">
        <f>'P1'!O14</f>
        <v>11.268</v>
      </c>
      <c r="I332" s="94">
        <f>'P1'!P14</f>
        <v>11.268</v>
      </c>
      <c r="J332" s="103">
        <f>IF(H332&gt;=I332,"","ЛОЖЬ")</f>
      </c>
      <c r="K332" s="107"/>
      <c r="L332" s="107"/>
      <c r="M332" s="108"/>
    </row>
    <row r="333" spans="1:13" s="89" customFormat="1" ht="15">
      <c r="A333" s="94">
        <v>3</v>
      </c>
      <c r="B333" s="94">
        <f>'P1'!J15</f>
        <v>0</v>
      </c>
      <c r="C333" s="94">
        <f>'P1'!K15+'P1'!L15-'P1'!N15</f>
        <v>0</v>
      </c>
      <c r="D333" s="103">
        <f>IF(B333=C333,"","ЛОЖЬ")</f>
      </c>
      <c r="E333" s="94">
        <f>'P1'!L15</f>
        <v>0</v>
      </c>
      <c r="F333" s="94">
        <f>'P1'!O15+'P1'!Q15</f>
        <v>0</v>
      </c>
      <c r="G333" s="103">
        <f>IF(E333=F333,"","ЛОЖЬ")</f>
      </c>
      <c r="H333" s="94">
        <f>'P1'!O15</f>
        <v>0</v>
      </c>
      <c r="I333" s="94">
        <f>'P1'!P15</f>
        <v>0</v>
      </c>
      <c r="J333" s="103">
        <f>IF(H333&gt;=I333,"","ЛОЖЬ")</f>
      </c>
      <c r="K333" s="107"/>
      <c r="L333" s="107"/>
      <c r="M333" s="108"/>
    </row>
    <row r="334" spans="1:13" s="89" customFormat="1" ht="15">
      <c r="A334" s="94">
        <v>4</v>
      </c>
      <c r="B334" s="94">
        <f>'P1'!J16</f>
        <v>2558.217</v>
      </c>
      <c r="C334" s="94">
        <f>'P1'!K16+'P1'!L16-'P1'!N16</f>
        <v>2558.221</v>
      </c>
      <c r="D334" s="103" t="str">
        <f>IF(B334=C334,"","ЛОЖЬ")</f>
        <v>ЛОЖЬ</v>
      </c>
      <c r="E334" s="94">
        <f>'P1'!L16</f>
        <v>101.323</v>
      </c>
      <c r="F334" s="94">
        <f>'P1'!O16+'P1'!Q16</f>
        <v>101.323</v>
      </c>
      <c r="G334" s="103">
        <f>IF(E334=F334,"","ЛОЖЬ")</f>
      </c>
      <c r="H334" s="94">
        <f>'P1'!O16</f>
        <v>0</v>
      </c>
      <c r="I334" s="94">
        <f>'P1'!P16</f>
        <v>0</v>
      </c>
      <c r="J334" s="103">
        <f>IF(H334&gt;=I334,"","ЛОЖЬ")</f>
      </c>
      <c r="K334" s="107"/>
      <c r="L334" s="107"/>
      <c r="M334" s="108"/>
    </row>
    <row r="335" spans="1:13" s="89" customFormat="1" ht="15">
      <c r="A335" s="58" t="s">
        <v>393</v>
      </c>
      <c r="B335" s="94">
        <f>'P1'!J17</f>
        <v>199704.834</v>
      </c>
      <c r="C335" s="94">
        <f>'P1'!K17+'P1'!L17-'P1'!N17</f>
        <v>199704.837</v>
      </c>
      <c r="D335" s="103" t="str">
        <f>IF(B335=C335,"","ЛОЖЬ")</f>
        <v>ЛОЖЬ</v>
      </c>
      <c r="E335" s="94">
        <f>'P1'!L17</f>
        <v>19972.134</v>
      </c>
      <c r="F335" s="94">
        <f>'P1'!O17+'P1'!Q17</f>
        <v>19972.134000000002</v>
      </c>
      <c r="G335" s="103">
        <f>IF(E335=F335,"","ЛОЖЬ")</f>
      </c>
      <c r="H335" s="94">
        <f>'P1'!O17</f>
        <v>41.274</v>
      </c>
      <c r="I335" s="94">
        <f>'P1'!P17</f>
        <v>41.274</v>
      </c>
      <c r="J335" s="103">
        <f>IF(H335&gt;=I335,"","ЛОЖЬ")</f>
      </c>
      <c r="K335" s="107"/>
      <c r="L335" s="107"/>
      <c r="M335" s="108"/>
    </row>
    <row r="336" s="89" customFormat="1" ht="15"/>
    <row r="337" s="89" customFormat="1" ht="15"/>
    <row r="338" s="89" customFormat="1" ht="15">
      <c r="A338" s="90" t="s">
        <v>394</v>
      </c>
    </row>
    <row r="339" spans="1:4" s="89" customFormat="1" ht="31.5" customHeight="1">
      <c r="A339" s="104"/>
      <c r="B339" s="211" t="s">
        <v>395</v>
      </c>
      <c r="C339" s="211"/>
      <c r="D339" s="211"/>
    </row>
    <row r="340" spans="1:4" s="89" customFormat="1" ht="42" customHeight="1">
      <c r="A340" s="105" t="s">
        <v>373</v>
      </c>
      <c r="B340" s="104" t="s">
        <v>374</v>
      </c>
      <c r="C340" s="104" t="s">
        <v>375</v>
      </c>
      <c r="D340" s="104" t="s">
        <v>376</v>
      </c>
    </row>
    <row r="341" spans="1:4" s="89" customFormat="1" ht="15">
      <c r="A341" s="109">
        <v>1</v>
      </c>
      <c r="B341" s="92">
        <f>'P1'!H$13+'P1'!H$14+'P1'!H$16</f>
        <v>13695</v>
      </c>
      <c r="C341" s="92">
        <f>'P1'!H$17</f>
        <v>13695</v>
      </c>
      <c r="D341" s="110">
        <f>IF(B341=C341,"","ЛОЖЬ")</f>
      </c>
    </row>
    <row r="342" spans="1:4" s="89" customFormat="1" ht="15">
      <c r="A342" s="93">
        <v>2</v>
      </c>
      <c r="B342" s="94">
        <f>'P1'!I$13+'P1'!I$14+'P1'!I$16</f>
        <v>7340645.063</v>
      </c>
      <c r="C342" s="94">
        <f>'P1'!I$17</f>
        <v>7340645.063</v>
      </c>
      <c r="D342" s="103">
        <f aca="true" t="shared" si="37" ref="D342:D350">IF(B342=C342,"","ЛОЖЬ")</f>
      </c>
    </row>
    <row r="343" spans="1:4" s="89" customFormat="1" ht="15">
      <c r="A343" s="93">
        <v>3</v>
      </c>
      <c r="B343" s="94">
        <f>'P1'!J$13+'P1'!J$14+'P1'!J$16</f>
        <v>199704.834</v>
      </c>
      <c r="C343" s="94">
        <f>'P1'!J$17</f>
        <v>199704.834</v>
      </c>
      <c r="D343" s="103">
        <f t="shared" si="37"/>
      </c>
    </row>
    <row r="344" spans="1:4" s="89" customFormat="1" ht="15">
      <c r="A344" s="93">
        <v>4</v>
      </c>
      <c r="B344" s="94">
        <f>'P1'!K$13+'P1'!K$14+'P1'!K$16</f>
        <v>180905.65899999999</v>
      </c>
      <c r="C344" s="94">
        <f>'P1'!K$17</f>
        <v>180905.659</v>
      </c>
      <c r="D344" s="103">
        <f t="shared" si="37"/>
      </c>
    </row>
    <row r="345" spans="1:4" s="89" customFormat="1" ht="15">
      <c r="A345" s="93">
        <v>5</v>
      </c>
      <c r="B345" s="94">
        <f>'P1'!L$13+'P1'!L$14+'P1'!L$16</f>
        <v>19972.134000000002</v>
      </c>
      <c r="C345" s="94">
        <f>'P1'!L$17</f>
        <v>19972.134</v>
      </c>
      <c r="D345" s="103">
        <f t="shared" si="37"/>
      </c>
    </row>
    <row r="346" spans="1:4" s="89" customFormat="1" ht="15">
      <c r="A346" s="93">
        <v>6</v>
      </c>
      <c r="B346" s="94">
        <f>'P1'!M$13+'P1'!M$14+'P1'!M$16</f>
        <v>19972.134000000002</v>
      </c>
      <c r="C346" s="94">
        <f>'P1'!M$17</f>
        <v>19972.134</v>
      </c>
      <c r="D346" s="103">
        <f t="shared" si="37"/>
      </c>
    </row>
    <row r="347" spans="1:4" s="89" customFormat="1" ht="15">
      <c r="A347" s="93">
        <v>7</v>
      </c>
      <c r="B347" s="94">
        <f>'P1'!N$13+'P1'!N$14+'P1'!N$16</f>
        <v>1172.956</v>
      </c>
      <c r="C347" s="94">
        <f>'P1'!N$17</f>
        <v>1172.956</v>
      </c>
      <c r="D347" s="103">
        <f t="shared" si="37"/>
      </c>
    </row>
    <row r="348" spans="1:4" s="89" customFormat="1" ht="15">
      <c r="A348" s="93">
        <v>8</v>
      </c>
      <c r="B348" s="94">
        <f>'P1'!O$13+'P1'!O$14+'P1'!O$16</f>
        <v>41.274</v>
      </c>
      <c r="C348" s="94">
        <f>'P1'!O$17</f>
        <v>41.274</v>
      </c>
      <c r="D348" s="103">
        <f t="shared" si="37"/>
      </c>
    </row>
    <row r="349" spans="1:4" s="89" customFormat="1" ht="15">
      <c r="A349" s="93">
        <v>9</v>
      </c>
      <c r="B349" s="94">
        <f>'P1'!P$13+'P1'!P$14+'P1'!P$16</f>
        <v>41.274</v>
      </c>
      <c r="C349" s="94">
        <f>'P1'!P$17</f>
        <v>41.274</v>
      </c>
      <c r="D349" s="103">
        <f t="shared" si="37"/>
      </c>
    </row>
    <row r="350" spans="1:4" s="89" customFormat="1" ht="15">
      <c r="A350" s="93">
        <v>10</v>
      </c>
      <c r="B350" s="94">
        <f>'P1'!Q$13+'P1'!Q$14+'P1'!Q$16</f>
        <v>19930.86</v>
      </c>
      <c r="C350" s="94">
        <f>'P1'!Q$17</f>
        <v>19930.86</v>
      </c>
      <c r="D350" s="103">
        <f t="shared" si="37"/>
      </c>
    </row>
    <row r="351" s="89" customFormat="1" ht="15"/>
    <row r="352" s="89" customFormat="1" ht="15"/>
    <row r="353" s="89" customFormat="1" ht="15"/>
    <row r="354" s="89" customFormat="1" ht="15">
      <c r="A354" s="89" t="s">
        <v>396</v>
      </c>
    </row>
    <row r="355" s="89" customFormat="1" ht="15.75" thickBot="1"/>
    <row r="356" spans="1:4" s="89" customFormat="1" ht="52.5" customHeight="1" thickBot="1">
      <c r="A356" s="91"/>
      <c r="B356" s="212" t="s">
        <v>397</v>
      </c>
      <c r="C356" s="213"/>
      <c r="D356" s="214"/>
    </row>
    <row r="357" spans="1:4" s="89" customFormat="1" ht="81" customHeight="1">
      <c r="A357" s="111" t="s">
        <v>392</v>
      </c>
      <c r="B357" s="98" t="s">
        <v>374</v>
      </c>
      <c r="C357" s="99" t="s">
        <v>375</v>
      </c>
      <c r="D357" s="100" t="s">
        <v>376</v>
      </c>
    </row>
    <row r="358" spans="1:4" s="89" customFormat="1" ht="15.75" thickBot="1">
      <c r="A358" s="101">
        <v>1</v>
      </c>
      <c r="B358" s="102">
        <f>'P2'!H11</f>
        <v>0</v>
      </c>
      <c r="C358" s="95">
        <f>'P2'!I11</f>
        <v>0</v>
      </c>
      <c r="D358" s="96">
        <f>IF(B358&gt;=C358,"","ЛОЖЬ")</f>
      </c>
    </row>
    <row r="359" s="89" customFormat="1" ht="15"/>
    <row r="360" s="89" customFormat="1" ht="15"/>
    <row r="361" s="89" customFormat="1" ht="15">
      <c r="A361" s="89" t="s">
        <v>398</v>
      </c>
    </row>
    <row r="362" s="89" customFormat="1" ht="15.75" thickBot="1"/>
    <row r="363" spans="1:4" s="89" customFormat="1" ht="24.75" customHeight="1" thickBot="1">
      <c r="A363" s="91"/>
      <c r="B363" s="212" t="s">
        <v>401</v>
      </c>
      <c r="C363" s="213"/>
      <c r="D363" s="214"/>
    </row>
    <row r="364" spans="1:4" s="89" customFormat="1" ht="60">
      <c r="A364" s="97" t="s">
        <v>392</v>
      </c>
      <c r="B364" s="98" t="s">
        <v>374</v>
      </c>
      <c r="C364" s="99" t="s">
        <v>375</v>
      </c>
      <c r="D364" s="100" t="s">
        <v>376</v>
      </c>
    </row>
    <row r="365" spans="1:4" s="89" customFormat="1" ht="15.75" thickBot="1">
      <c r="A365" s="101">
        <v>1</v>
      </c>
      <c r="B365" s="102">
        <f>'P3'!A7+'P3'!B7</f>
        <v>36</v>
      </c>
      <c r="C365" s="95">
        <f>'P3'!C7+'P3'!E7+'P3'!F7+'P3'!H7</f>
        <v>36</v>
      </c>
      <c r="D365" s="96">
        <f>IF(B365=C365,"","ЛОЖЬ")</f>
      </c>
    </row>
  </sheetData>
  <sheetProtection/>
  <mergeCells count="63">
    <mergeCell ref="B3:D3"/>
    <mergeCell ref="E3:G3"/>
    <mergeCell ref="H3:J3"/>
    <mergeCell ref="K3:M3"/>
    <mergeCell ref="N3:P3"/>
    <mergeCell ref="Q3:S3"/>
    <mergeCell ref="AI3:AJ3"/>
    <mergeCell ref="AK3:AM3"/>
    <mergeCell ref="AN3:AP3"/>
    <mergeCell ref="AQ3:AS3"/>
    <mergeCell ref="AT3:AV3"/>
    <mergeCell ref="T3:V3"/>
    <mergeCell ref="W3:Y3"/>
    <mergeCell ref="Z3:AB3"/>
    <mergeCell ref="AC3:AE3"/>
    <mergeCell ref="AF3:AH3"/>
    <mergeCell ref="CA3:CC3"/>
    <mergeCell ref="CD3:CF3"/>
    <mergeCell ref="AW3:AY3"/>
    <mergeCell ref="AZ3:BB3"/>
    <mergeCell ref="BC3:BE3"/>
    <mergeCell ref="BF3:BH3"/>
    <mergeCell ref="BI3:BK3"/>
    <mergeCell ref="BL3:BN3"/>
    <mergeCell ref="DN3:DP3"/>
    <mergeCell ref="CG3:CI3"/>
    <mergeCell ref="CJ3:CL3"/>
    <mergeCell ref="CM3:CO3"/>
    <mergeCell ref="CP3:CR3"/>
    <mergeCell ref="CS3:CU3"/>
    <mergeCell ref="CV3:CX3"/>
    <mergeCell ref="DH3:DJ3"/>
    <mergeCell ref="DK3:DM3"/>
    <mergeCell ref="K329:M329"/>
    <mergeCell ref="CY3:DA3"/>
    <mergeCell ref="DB3:DD3"/>
    <mergeCell ref="DE3:DG3"/>
    <mergeCell ref="BO3:BQ3"/>
    <mergeCell ref="BR3:BT3"/>
    <mergeCell ref="BU3:BW3"/>
    <mergeCell ref="BX3:BZ3"/>
    <mergeCell ref="AC60:AE60"/>
    <mergeCell ref="AF60:AH60"/>
    <mergeCell ref="B339:D339"/>
    <mergeCell ref="B356:D356"/>
    <mergeCell ref="B363:D363"/>
    <mergeCell ref="DQ3:DS3"/>
    <mergeCell ref="K60:M60"/>
    <mergeCell ref="N60:P60"/>
    <mergeCell ref="Q60:S60"/>
    <mergeCell ref="T60:V60"/>
    <mergeCell ref="W60:Y60"/>
    <mergeCell ref="Z60:AB60"/>
    <mergeCell ref="DT3:DV3"/>
    <mergeCell ref="A1:D1"/>
    <mergeCell ref="A2:D2"/>
    <mergeCell ref="B329:D329"/>
    <mergeCell ref="E329:G329"/>
    <mergeCell ref="H329:J329"/>
    <mergeCell ref="A59:D59"/>
    <mergeCell ref="B60:D60"/>
    <mergeCell ref="E60:G60"/>
    <mergeCell ref="H60:J60"/>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P38"/>
  <sheetViews>
    <sheetView zoomScale="75" zoomScaleNormal="75" zoomScalePageLayoutView="0" workbookViewId="0" topLeftCell="A1">
      <selection activeCell="A1" sqref="A1:P30"/>
    </sheetView>
  </sheetViews>
  <sheetFormatPr defaultColWidth="9.00390625" defaultRowHeight="12.75"/>
  <sheetData>
    <row r="1" spans="1:16" ht="18.75">
      <c r="A1" s="20" t="s">
        <v>116</v>
      </c>
      <c r="B1" s="20"/>
      <c r="C1" s="20"/>
      <c r="D1" s="20"/>
      <c r="E1" s="20"/>
      <c r="F1" s="20"/>
      <c r="G1" s="20"/>
      <c r="H1" s="20"/>
      <c r="I1" s="1"/>
      <c r="J1" s="1"/>
      <c r="K1" s="1"/>
      <c r="L1" s="1"/>
      <c r="M1" s="1"/>
      <c r="N1" s="1"/>
      <c r="O1" s="1"/>
      <c r="P1" s="1"/>
    </row>
    <row r="2" spans="1:16" ht="18.75">
      <c r="A2" s="20"/>
      <c r="B2" s="20"/>
      <c r="C2" s="20"/>
      <c r="D2" s="20"/>
      <c r="E2" s="20"/>
      <c r="F2" s="20"/>
      <c r="G2" s="20"/>
      <c r="H2" s="20"/>
      <c r="I2" s="1"/>
      <c r="J2" s="1"/>
      <c r="K2" s="1"/>
      <c r="L2" s="1"/>
      <c r="M2" s="1"/>
      <c r="N2" s="1"/>
      <c r="O2" s="1"/>
      <c r="P2" s="1"/>
    </row>
    <row r="3" spans="1:16" ht="20.25">
      <c r="A3" s="220" t="s">
        <v>101</v>
      </c>
      <c r="B3" s="220"/>
      <c r="C3" s="220"/>
      <c r="D3" s="220"/>
      <c r="E3" s="220"/>
      <c r="F3" s="220"/>
      <c r="G3" s="220"/>
      <c r="H3" s="220"/>
      <c r="I3" s="220"/>
      <c r="J3" s="220"/>
      <c r="K3" s="220"/>
      <c r="L3" s="220"/>
      <c r="M3" s="220"/>
      <c r="N3" s="220"/>
      <c r="O3" s="220"/>
      <c r="P3" s="220"/>
    </row>
    <row r="4" spans="1:16" ht="18.75">
      <c r="A4" s="219"/>
      <c r="B4" s="219"/>
      <c r="C4" s="219"/>
      <c r="D4" s="219"/>
      <c r="E4" s="219"/>
      <c r="F4" s="219"/>
      <c r="G4" s="219"/>
      <c r="H4" s="219"/>
      <c r="I4" s="1"/>
      <c r="J4" s="1"/>
      <c r="K4" s="1"/>
      <c r="L4" s="1"/>
      <c r="M4" s="1"/>
      <c r="N4" s="1"/>
      <c r="O4" s="1"/>
      <c r="P4" s="1"/>
    </row>
    <row r="5" spans="1:16" ht="12.75">
      <c r="A5" s="21"/>
      <c r="B5" s="21"/>
      <c r="C5" s="21"/>
      <c r="D5" s="21"/>
      <c r="E5" s="21"/>
      <c r="F5" s="21"/>
      <c r="G5" s="21"/>
      <c r="H5" s="21"/>
      <c r="I5" s="21"/>
      <c r="J5" s="1"/>
      <c r="K5" s="1"/>
      <c r="L5" s="1"/>
      <c r="M5" s="1"/>
      <c r="N5" s="1"/>
      <c r="O5" s="1"/>
      <c r="P5" s="1"/>
    </row>
    <row r="6" spans="1:16" ht="20.25">
      <c r="A6" s="22"/>
      <c r="B6" s="22"/>
      <c r="C6" s="22"/>
      <c r="D6" s="22"/>
      <c r="E6" s="22"/>
      <c r="F6" s="21"/>
      <c r="G6" s="23"/>
      <c r="H6" s="1"/>
      <c r="I6" s="21"/>
      <c r="J6" s="1"/>
      <c r="K6" s="1"/>
      <c r="L6" s="1"/>
      <c r="M6" s="23" t="s">
        <v>102</v>
      </c>
      <c r="N6" s="1"/>
      <c r="O6" s="1"/>
      <c r="P6" s="1"/>
    </row>
    <row r="7" spans="1:16" ht="18.75">
      <c r="A7" s="22"/>
      <c r="B7" s="22"/>
      <c r="C7" s="22"/>
      <c r="D7" s="22"/>
      <c r="E7" s="22"/>
      <c r="F7" s="12"/>
      <c r="G7" s="21"/>
      <c r="H7" s="1"/>
      <c r="I7" s="21"/>
      <c r="J7" s="1"/>
      <c r="K7" s="1"/>
      <c r="L7" s="1"/>
      <c r="M7" s="24" t="s">
        <v>103</v>
      </c>
      <c r="N7" s="1"/>
      <c r="O7" s="1"/>
      <c r="P7" s="1"/>
    </row>
    <row r="8" spans="1:16" ht="18.75">
      <c r="A8" s="25" t="s">
        <v>110</v>
      </c>
      <c r="B8" s="25"/>
      <c r="C8" s="25"/>
      <c r="D8" s="25"/>
      <c r="E8" s="1"/>
      <c r="F8" s="1"/>
      <c r="G8" s="1"/>
      <c r="H8" s="13"/>
      <c r="I8" s="14"/>
      <c r="J8" s="1"/>
      <c r="K8" s="1"/>
      <c r="L8" s="1"/>
      <c r="M8" s="1"/>
      <c r="N8" s="1"/>
      <c r="O8" s="1"/>
      <c r="P8" s="1"/>
    </row>
    <row r="9" spans="1:16" ht="18.75">
      <c r="A9" s="25"/>
      <c r="B9" s="25"/>
      <c r="C9" s="25"/>
      <c r="D9" s="25"/>
      <c r="E9" s="25"/>
      <c r="F9" s="25"/>
      <c r="G9" s="26"/>
      <c r="H9" s="27"/>
      <c r="I9" s="21"/>
      <c r="J9" s="1"/>
      <c r="K9" s="1"/>
      <c r="L9" s="1"/>
      <c r="M9" s="1"/>
      <c r="N9" s="1"/>
      <c r="O9" s="1"/>
      <c r="P9" s="1"/>
    </row>
    <row r="10" spans="1:16" ht="35.25" customHeight="1">
      <c r="A10" s="28"/>
      <c r="B10" s="28"/>
      <c r="C10" s="28"/>
      <c r="D10" s="29"/>
      <c r="E10" s="21"/>
      <c r="F10" s="21"/>
      <c r="G10" s="221"/>
      <c r="H10" s="221"/>
      <c r="I10" s="221"/>
      <c r="J10" s="221"/>
      <c r="K10" s="221"/>
      <c r="L10" s="221"/>
      <c r="M10" s="221"/>
      <c r="N10" s="221"/>
      <c r="O10" s="221"/>
      <c r="P10" s="221"/>
    </row>
    <row r="11" spans="1:16" ht="23.25" customHeight="1">
      <c r="A11" s="30"/>
      <c r="B11" s="31"/>
      <c r="C11" s="30"/>
      <c r="D11" s="30"/>
      <c r="E11" s="21"/>
      <c r="F11" s="21"/>
      <c r="G11" s="221" t="s">
        <v>104</v>
      </c>
      <c r="H11" s="221"/>
      <c r="I11" s="221"/>
      <c r="J11" s="221"/>
      <c r="K11" s="221"/>
      <c r="L11" s="221"/>
      <c r="M11" s="221"/>
      <c r="N11" s="221"/>
      <c r="O11" s="221"/>
      <c r="P11" s="221"/>
    </row>
    <row r="12" spans="1:16" ht="19.5">
      <c r="A12" s="30"/>
      <c r="B12" s="31"/>
      <c r="C12" s="30"/>
      <c r="D12" s="30"/>
      <c r="E12" s="21"/>
      <c r="F12" s="21"/>
      <c r="G12" s="15"/>
      <c r="H12" s="15"/>
      <c r="I12" s="15"/>
      <c r="J12" s="1"/>
      <c r="K12" s="1"/>
      <c r="L12" s="1"/>
      <c r="M12" s="1"/>
      <c r="N12" s="1"/>
      <c r="O12" s="1"/>
      <c r="P12" s="1"/>
    </row>
    <row r="13" spans="1:16" ht="20.25">
      <c r="A13" s="217" t="s">
        <v>371</v>
      </c>
      <c r="B13" s="217"/>
      <c r="C13" s="217"/>
      <c r="D13" s="217"/>
      <c r="E13" s="217"/>
      <c r="F13" s="217"/>
      <c r="G13" s="217"/>
      <c r="H13" s="217"/>
      <c r="I13" s="217"/>
      <c r="J13" s="217"/>
      <c r="K13" s="217"/>
      <c r="L13" s="217"/>
      <c r="M13" s="217"/>
      <c r="N13" s="217"/>
      <c r="O13" s="217"/>
      <c r="P13" s="217"/>
    </row>
    <row r="14" spans="1:16" ht="19.5">
      <c r="A14" s="218" t="s">
        <v>105</v>
      </c>
      <c r="B14" s="218"/>
      <c r="C14" s="218"/>
      <c r="D14" s="218"/>
      <c r="E14" s="218"/>
      <c r="F14" s="218"/>
      <c r="G14" s="218"/>
      <c r="H14" s="218"/>
      <c r="I14" s="218"/>
      <c r="J14" s="218"/>
      <c r="K14" s="218"/>
      <c r="L14" s="218"/>
      <c r="M14" s="218"/>
      <c r="N14" s="218"/>
      <c r="O14" s="218"/>
      <c r="P14" s="218"/>
    </row>
    <row r="15" spans="1:16" ht="19.5">
      <c r="A15" s="32"/>
      <c r="B15" s="32"/>
      <c r="C15" s="32"/>
      <c r="D15" s="32"/>
      <c r="E15" s="32"/>
      <c r="F15" s="32"/>
      <c r="G15" s="32"/>
      <c r="H15" s="32"/>
      <c r="I15" s="32"/>
      <c r="J15" s="32"/>
      <c r="K15" s="32"/>
      <c r="L15" s="32"/>
      <c r="M15" s="32"/>
      <c r="N15" s="32"/>
      <c r="O15" s="32"/>
      <c r="P15" s="32"/>
    </row>
    <row r="16" spans="1:16" ht="19.5">
      <c r="A16" s="33" t="s">
        <v>106</v>
      </c>
      <c r="B16" s="32"/>
      <c r="C16" s="34"/>
      <c r="D16" s="32"/>
      <c r="E16" s="32"/>
      <c r="F16" s="32"/>
      <c r="G16" s="34"/>
      <c r="H16" s="34"/>
      <c r="I16" s="1"/>
      <c r="J16" s="1"/>
      <c r="K16" s="1"/>
      <c r="L16" s="1"/>
      <c r="M16" s="1"/>
      <c r="N16" s="1"/>
      <c r="O16" s="1"/>
      <c r="P16" s="1"/>
    </row>
    <row r="17" spans="1:16" ht="18.75">
      <c r="A17" s="16" t="s">
        <v>113</v>
      </c>
      <c r="B17" s="35"/>
      <c r="C17" s="35"/>
      <c r="D17" s="35"/>
      <c r="E17" s="35"/>
      <c r="F17" s="34"/>
      <c r="G17" s="34"/>
      <c r="H17" s="34"/>
      <c r="I17" s="1"/>
      <c r="J17" s="1"/>
      <c r="K17" s="1"/>
      <c r="L17" s="1"/>
      <c r="M17" s="1"/>
      <c r="N17" s="1"/>
      <c r="O17" s="1"/>
      <c r="P17" s="1"/>
    </row>
    <row r="18" spans="1:16" ht="18.75">
      <c r="A18" s="16" t="s">
        <v>115</v>
      </c>
      <c r="B18" s="35"/>
      <c r="C18" s="35"/>
      <c r="D18" s="35"/>
      <c r="E18" s="35"/>
      <c r="F18" s="34"/>
      <c r="G18" s="34"/>
      <c r="H18" s="34"/>
      <c r="I18" s="1"/>
      <c r="J18" s="1"/>
      <c r="K18" s="1"/>
      <c r="L18" s="1"/>
      <c r="M18" s="1"/>
      <c r="N18" s="1"/>
      <c r="O18" s="1"/>
      <c r="P18" s="1"/>
    </row>
    <row r="19" spans="1:16" ht="18.75">
      <c r="A19" s="16" t="s">
        <v>114</v>
      </c>
      <c r="B19" s="35"/>
      <c r="C19" s="35"/>
      <c r="D19" s="35"/>
      <c r="E19" s="35"/>
      <c r="F19" s="34"/>
      <c r="G19" s="34"/>
      <c r="H19" s="34"/>
      <c r="I19" s="1"/>
      <c r="J19" s="1"/>
      <c r="K19" s="1"/>
      <c r="L19" s="1"/>
      <c r="M19" s="1"/>
      <c r="N19" s="1"/>
      <c r="O19" s="1"/>
      <c r="P19" s="1"/>
    </row>
    <row r="20" spans="1:16" ht="18.75">
      <c r="A20" s="36"/>
      <c r="B20" s="35"/>
      <c r="C20" s="37"/>
      <c r="D20" s="16"/>
      <c r="E20" s="35"/>
      <c r="F20" s="34"/>
      <c r="G20" s="34"/>
      <c r="H20" s="34"/>
      <c r="I20" s="1"/>
      <c r="J20" s="1"/>
      <c r="K20" s="1"/>
      <c r="L20" s="1"/>
      <c r="M20" s="1"/>
      <c r="N20" s="1"/>
      <c r="O20" s="1"/>
      <c r="P20" s="1"/>
    </row>
    <row r="21" spans="1:16" ht="22.5">
      <c r="A21" s="35"/>
      <c r="B21" s="38"/>
      <c r="C21" s="37"/>
      <c r="D21" s="37"/>
      <c r="E21" s="39"/>
      <c r="F21" s="40"/>
      <c r="G21" s="41"/>
      <c r="H21" s="34"/>
      <c r="I21" s="1"/>
      <c r="J21" s="1"/>
      <c r="K21" s="1"/>
      <c r="L21" s="1"/>
      <c r="M21" s="1"/>
      <c r="N21" s="1"/>
      <c r="O21" s="1"/>
      <c r="P21" s="1"/>
    </row>
    <row r="22" spans="1:16" ht="22.5">
      <c r="A22" s="37" t="s">
        <v>107</v>
      </c>
      <c r="B22" s="42"/>
      <c r="C22" s="42"/>
      <c r="D22" s="35"/>
      <c r="E22" s="37"/>
      <c r="F22" s="41"/>
      <c r="G22" s="41"/>
      <c r="H22" s="34"/>
      <c r="I22" s="1"/>
      <c r="J22" s="1"/>
      <c r="K22" s="1"/>
      <c r="L22" s="1"/>
      <c r="M22" s="1"/>
      <c r="N22" s="1"/>
      <c r="O22" s="1"/>
      <c r="P22" s="1"/>
    </row>
    <row r="23" spans="1:16" ht="22.5">
      <c r="A23" s="37"/>
      <c r="B23" s="42"/>
      <c r="C23" s="42"/>
      <c r="D23" s="35"/>
      <c r="E23" s="37"/>
      <c r="F23" s="41"/>
      <c r="G23" s="41"/>
      <c r="H23" s="34"/>
      <c r="I23" s="1"/>
      <c r="J23" s="1"/>
      <c r="K23" s="1"/>
      <c r="L23" s="1"/>
      <c r="M23" s="1"/>
      <c r="N23" s="1"/>
      <c r="O23" s="1"/>
      <c r="P23" s="1"/>
    </row>
    <row r="24" spans="1:16" ht="22.5">
      <c r="A24" s="16" t="s">
        <v>108</v>
      </c>
      <c r="B24" s="42"/>
      <c r="C24" s="42"/>
      <c r="D24" s="35"/>
      <c r="E24" s="37"/>
      <c r="F24" s="41"/>
      <c r="G24" s="41"/>
      <c r="H24" s="34"/>
      <c r="I24" s="1"/>
      <c r="J24" s="1"/>
      <c r="K24" s="1"/>
      <c r="L24" s="1"/>
      <c r="M24" s="1"/>
      <c r="N24" s="1"/>
      <c r="O24" s="1"/>
      <c r="P24" s="1"/>
    </row>
    <row r="25" spans="1:16" ht="22.5">
      <c r="A25" s="35" t="s">
        <v>109</v>
      </c>
      <c r="B25" s="42"/>
      <c r="C25" s="42"/>
      <c r="D25" s="35"/>
      <c r="E25" s="37"/>
      <c r="F25" s="41"/>
      <c r="G25" s="41"/>
      <c r="H25" s="34"/>
      <c r="I25" s="1"/>
      <c r="J25" s="1"/>
      <c r="K25" s="1"/>
      <c r="L25" s="1"/>
      <c r="M25" s="1"/>
      <c r="N25" s="1"/>
      <c r="O25" s="1"/>
      <c r="P25" s="1"/>
    </row>
    <row r="26" spans="1:16" ht="18.75">
      <c r="A26" s="37" t="str">
        <f>A22</f>
        <v>" _____"                       20____ года</v>
      </c>
      <c r="B26" s="35"/>
      <c r="C26" s="37"/>
      <c r="D26" s="37"/>
      <c r="E26" s="35"/>
      <c r="F26" s="34"/>
      <c r="G26" s="34"/>
      <c r="H26" s="34"/>
      <c r="I26" s="1"/>
      <c r="J26" s="1"/>
      <c r="K26" s="1"/>
      <c r="L26" s="1"/>
      <c r="M26" s="1"/>
      <c r="N26" s="1"/>
      <c r="O26" s="1"/>
      <c r="P26" s="1"/>
    </row>
    <row r="27" ht="10.5" customHeight="1"/>
    <row r="28" ht="10.5" customHeight="1"/>
    <row r="29" ht="10.5" customHeight="1"/>
    <row r="30" spans="1:5" ht="12.75">
      <c r="A30" s="7"/>
      <c r="B30" s="7"/>
      <c r="C30" s="7"/>
      <c r="D30" s="7"/>
      <c r="E30" s="7"/>
    </row>
    <row r="31" spans="1:6" ht="12.75">
      <c r="A31" s="17"/>
      <c r="B31" s="18"/>
      <c r="C31" s="18"/>
      <c r="D31" s="18"/>
      <c r="E31" s="18"/>
      <c r="F31" s="19"/>
    </row>
    <row r="32" spans="1:6" ht="12.75">
      <c r="A32" s="17" t="s">
        <v>386</v>
      </c>
      <c r="B32" s="18"/>
      <c r="C32" s="18"/>
      <c r="D32" s="18"/>
      <c r="E32" s="18"/>
      <c r="F32" s="19"/>
    </row>
    <row r="33" spans="1:6" ht="12.75">
      <c r="A33" s="9" t="s">
        <v>387</v>
      </c>
      <c r="B33" s="19"/>
      <c r="C33" s="19"/>
      <c r="D33" s="19"/>
      <c r="E33" s="19"/>
      <c r="F33" s="19"/>
    </row>
    <row r="34" spans="1:6" ht="12.75">
      <c r="A34" s="9" t="s">
        <v>388</v>
      </c>
      <c r="B34" s="19"/>
      <c r="C34" s="19"/>
      <c r="D34" s="19"/>
      <c r="E34" s="19"/>
      <c r="F34" s="19"/>
    </row>
    <row r="35" spans="1:6" ht="12.75">
      <c r="A35" s="9" t="s">
        <v>389</v>
      </c>
      <c r="B35" s="19"/>
      <c r="C35" s="19"/>
      <c r="D35" s="19"/>
      <c r="E35" s="19"/>
      <c r="F35" s="19"/>
    </row>
    <row r="36" spans="1:6" ht="12.75">
      <c r="A36" s="9"/>
      <c r="B36" s="19"/>
      <c r="C36" s="19"/>
      <c r="D36" s="19"/>
      <c r="E36" s="19"/>
      <c r="F36" s="19"/>
    </row>
    <row r="37" spans="1:6" ht="12.75">
      <c r="A37" s="9"/>
      <c r="B37" s="19"/>
      <c r="C37" s="19"/>
      <c r="D37" s="19"/>
      <c r="E37" s="19"/>
      <c r="F37" s="19"/>
    </row>
    <row r="38" spans="1:6" ht="12.75">
      <c r="A38" s="9"/>
      <c r="B38" s="19"/>
      <c r="C38" s="19"/>
      <c r="D38" s="19"/>
      <c r="E38" s="19"/>
      <c r="F38" s="19"/>
    </row>
  </sheetData>
  <sheetProtection/>
  <mergeCells count="6">
    <mergeCell ref="A13:P13"/>
    <mergeCell ref="A14:P14"/>
    <mergeCell ref="A4:H4"/>
    <mergeCell ref="A3:P3"/>
    <mergeCell ref="G10:P10"/>
    <mergeCell ref="G11:P11"/>
  </mergeCells>
  <printOptions/>
  <pageMargins left="0.7874015748031497" right="0.7874015748031497" top="0.7874015748031497" bottom="0.7874015748031497" header="0" footer="0"/>
  <pageSetup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22,7702,1931,04</dc:title>
  <dc:subject/>
  <dc:creator>N</dc:creator>
  <cp:keywords/>
  <dc:description/>
  <cp:lastModifiedBy>707-0185</cp:lastModifiedBy>
  <cp:lastPrinted>2016-04-07T03:04:35Z</cp:lastPrinted>
  <dcterms:created xsi:type="dcterms:W3CDTF">2001-08-17T05:12:37Z</dcterms:created>
  <dcterms:modified xsi:type="dcterms:W3CDTF">2017-07-07T08:32:33Z</dcterms:modified>
  <cp:category/>
  <cp:version/>
  <cp:contentType/>
  <cp:contentStatus/>
</cp:coreProperties>
</file>